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D038D36C-9984-4452-A035-4CF8320E9CC2}" xr6:coauthVersionLast="47" xr6:coauthVersionMax="47" xr10:uidLastSave="{00000000-0000-0000-0000-000000000000}"/>
  <bookViews>
    <workbookView xWindow="24" yWindow="768" windowWidth="23016" windowHeight="10980" xr2:uid="{00000000-000D-0000-FFFF-FFFF00000000}"/>
  </bookViews>
  <sheets>
    <sheet name="Форма" sheetId="1" r:id="rId1"/>
    <sheet name=" Інша інфо_1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1">' Інша інфо_1'!$A$1:$AE$74</definedName>
    <definedName name="_xlnm.Print_Area" localSheetId="0">Форма!$A$1:$I$144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81029"/>
</workbook>
</file>

<file path=xl/calcChain.xml><?xml version="1.0" encoding="utf-8"?>
<calcChain xmlns="http://schemas.openxmlformats.org/spreadsheetml/2006/main">
  <c r="E74" i="1" l="1"/>
  <c r="C98" i="1"/>
  <c r="D98" i="1"/>
  <c r="C68" i="1"/>
  <c r="C121" i="1" s="1"/>
  <c r="E119" i="1"/>
  <c r="E118" i="1"/>
  <c r="E117" i="1"/>
  <c r="E116" i="1"/>
  <c r="E115" i="1"/>
  <c r="E114" i="1"/>
  <c r="E113" i="1"/>
  <c r="E112" i="1"/>
  <c r="E111" i="1"/>
  <c r="E110" i="1"/>
  <c r="E108" i="1"/>
  <c r="E90" i="1"/>
  <c r="E91" i="1"/>
  <c r="H107" i="1"/>
  <c r="E106" i="1"/>
  <c r="E105" i="1"/>
  <c r="H102" i="1"/>
  <c r="E103" i="1"/>
  <c r="E101" i="1"/>
  <c r="E100" i="1"/>
  <c r="F121" i="1"/>
  <c r="I98" i="1"/>
  <c r="H98" i="1"/>
  <c r="G98" i="1"/>
  <c r="F98" i="1"/>
  <c r="E98" i="1" s="1"/>
  <c r="E93" i="1"/>
  <c r="E81" i="1"/>
  <c r="C49" i="1"/>
  <c r="C67" i="1" s="1"/>
  <c r="C52" i="1"/>
  <c r="E95" i="1"/>
  <c r="E94" i="1"/>
  <c r="E53" i="1"/>
  <c r="F68" i="1"/>
  <c r="D49" i="1"/>
  <c r="D67" i="1" s="1"/>
  <c r="E49" i="1"/>
  <c r="I49" i="1"/>
  <c r="H49" i="1"/>
  <c r="G49" i="1"/>
  <c r="F49" i="1"/>
  <c r="E50" i="1"/>
  <c r="E71" i="1"/>
  <c r="E70" i="1"/>
  <c r="E69" i="1"/>
  <c r="E68" i="1" s="1"/>
  <c r="I68" i="1"/>
  <c r="I121" i="1" s="1"/>
  <c r="H68" i="1"/>
  <c r="H121" i="1" s="1"/>
  <c r="G68" i="1"/>
  <c r="G121" i="1" s="1"/>
  <c r="D68" i="1" l="1"/>
  <c r="D121" i="1" s="1"/>
  <c r="J14" i="4"/>
  <c r="E88" i="1"/>
  <c r="E121" i="1" s="1"/>
  <c r="E89" i="1"/>
  <c r="E97" i="1"/>
  <c r="F52" i="1"/>
  <c r="F67" i="1" s="1"/>
  <c r="G52" i="1"/>
  <c r="H52" i="1"/>
  <c r="H67" i="1" s="1"/>
  <c r="I52" i="1"/>
  <c r="E58" i="1"/>
  <c r="F58" i="1"/>
  <c r="G58" i="1"/>
  <c r="H58" i="1"/>
  <c r="I58" i="1"/>
  <c r="D58" i="1"/>
  <c r="D120" i="1" s="1"/>
  <c r="M44" i="4"/>
  <c r="M46" i="4"/>
  <c r="M47" i="4"/>
  <c r="M49" i="4"/>
  <c r="M43" i="4"/>
  <c r="L44" i="4"/>
  <c r="L46" i="4"/>
  <c r="L47" i="4"/>
  <c r="L48" i="4"/>
  <c r="L43" i="4"/>
  <c r="J15" i="4"/>
  <c r="J16" i="4"/>
  <c r="J17" i="4"/>
  <c r="J18" i="4"/>
  <c r="J20" i="4"/>
  <c r="J21" i="4"/>
  <c r="J22" i="4"/>
  <c r="J23" i="4"/>
  <c r="J24" i="4"/>
  <c r="J26" i="4"/>
  <c r="J27" i="4"/>
  <c r="J28" i="4"/>
  <c r="J29" i="4"/>
  <c r="J30" i="4"/>
  <c r="J32" i="4"/>
  <c r="J34" i="4"/>
  <c r="J35" i="4"/>
  <c r="L15" i="4"/>
  <c r="L16" i="4"/>
  <c r="L18" i="4"/>
  <c r="L20" i="4"/>
  <c r="L21" i="4"/>
  <c r="L22" i="4"/>
  <c r="L23" i="4"/>
  <c r="L24" i="4"/>
  <c r="L26" i="4"/>
  <c r="L27" i="4"/>
  <c r="L28" i="4"/>
  <c r="L29" i="4"/>
  <c r="L30" i="4"/>
  <c r="L14" i="4"/>
  <c r="D36" i="4"/>
  <c r="L36" i="4" s="1"/>
  <c r="D35" i="4"/>
  <c r="L35" i="4" s="1"/>
  <c r="D34" i="4"/>
  <c r="L34" i="4" s="1"/>
  <c r="D33" i="4"/>
  <c r="L33" i="4" s="1"/>
  <c r="D32" i="4"/>
  <c r="L32" i="4" s="1"/>
  <c r="D19" i="4"/>
  <c r="D25" i="4" s="1"/>
  <c r="L25" i="4" s="1"/>
  <c r="C58" i="1"/>
  <c r="C120" i="1" s="1"/>
  <c r="J49" i="4"/>
  <c r="L49" i="4" s="1"/>
  <c r="F25" i="4"/>
  <c r="J25" i="4" s="1"/>
  <c r="F19" i="4"/>
  <c r="J19" i="4" s="1"/>
  <c r="Q59" i="4"/>
  <c r="Q61" i="4" s="1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P61" i="4"/>
  <c r="O61" i="4"/>
  <c r="N61" i="4"/>
  <c r="M61" i="4"/>
  <c r="L61" i="4"/>
  <c r="K61" i="4"/>
  <c r="J61" i="4"/>
  <c r="I61" i="4"/>
  <c r="H61" i="4"/>
  <c r="G61" i="4"/>
  <c r="L19" i="4" l="1"/>
  <c r="I67" i="1"/>
  <c r="I120" i="1" s="1"/>
  <c r="G67" i="1"/>
  <c r="G120" i="1" s="1"/>
  <c r="F120" i="1"/>
  <c r="H120" i="1"/>
  <c r="E52" i="1"/>
  <c r="E67" i="1" l="1"/>
  <c r="E120" i="1"/>
</calcChain>
</file>

<file path=xl/sharedStrings.xml><?xml version="1.0" encoding="utf-8"?>
<sst xmlns="http://schemas.openxmlformats.org/spreadsheetml/2006/main" count="287" uniqueCount="223">
  <si>
    <t xml:space="preserve">до Порядку складання, затвердження та контролю </t>
  </si>
  <si>
    <t>"РОЗГЛЯНУТО"</t>
  </si>
  <si>
    <t>"ПОГОДЖЕНО"</t>
  </si>
  <si>
    <t>Проєкт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</si>
  <si>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</si>
  <si>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</si>
  <si>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</si>
  <si>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</si>
  <si>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</si>
  <si>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</si>
  <si>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</si>
  <si>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</si>
  <si>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</si>
  <si>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</si>
  <si>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</si>
  <si>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</si>
  <si>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</si>
  <si>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</si>
  <si>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</si>
  <si>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</si>
  <si>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</si>
  <si>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Одиниця виміру, грн.</t>
  </si>
  <si>
    <t>Стандарти звітності П(с)БОУ</t>
  </si>
  <si>
    <t>Х</t>
  </si>
  <si>
    <t>Форма власності</t>
  </si>
  <si>
    <t>Стандарти звітності МСФЗ</t>
  </si>
  <si>
    <t xml:space="preserve">Місцезнаходження  </t>
  </si>
  <si>
    <t xml:space="preserve">Телефон </t>
  </si>
  <si>
    <t>Керівник</t>
  </si>
  <si>
    <t>тис. грн.</t>
  </si>
  <si>
    <t>Найменування показника</t>
  </si>
  <si>
    <t xml:space="preserve">Код рядка </t>
  </si>
  <si>
    <t>Факт минулого року</t>
  </si>
  <si>
    <t>Фінансовий план поточного року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</si>
  <si>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</si>
  <si>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</si>
  <si>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</si>
  <si>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</si>
  <si>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</si>
  <si>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</si>
  <si>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</si>
  <si>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</si>
  <si>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послуг),  в т.ч.</t>
  </si>
  <si>
    <t>за рахунок коштів від НСЗУ, в т.ч. залишок на початок року</t>
  </si>
  <si>
    <t>Дохід з місцевого бюджету за цільовими програмами, в т.ч.</t>
  </si>
  <si>
    <t>Інші доходи від операційної діяльності, в т.ч.:</t>
  </si>
  <si>
    <t>Дохід від відсотків банку</t>
  </si>
  <si>
    <t>Дохід від оренди майна в тому числі залишки на початок року</t>
  </si>
  <si>
    <t>Дохід від відшкодування комунальних послуг</t>
  </si>
  <si>
    <t>Дохід від платних послуг (медогляд та інше)</t>
  </si>
  <si>
    <t>Благодійні кошти та негрошова допомога</t>
  </si>
  <si>
    <t>Цільові надходження  інших коштів ( централізоване постачання вакцин та інших медикаментів, обладнання, засобів ідивідуального захисту та інше)</t>
  </si>
  <si>
    <t>Дохід з місцевого бюджету на капітальні видатки (придбання основних засобів, модернізацію, модифікацію, дообладнання, реконструкція, інші види поліпшення необоротних активів і т. ін.)</t>
  </si>
  <si>
    <t>Соціальне забезпечення (виплата пенсій і допомоги) заробітна плата інтернам</t>
  </si>
  <si>
    <t>Разом (сума рядків 100,110,120,130, 150, 160)</t>
  </si>
  <si>
    <t xml:space="preserve">Витрати за кошти НЗСУ 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</si>
  <si>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</si>
  <si>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</si>
  <si>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</si>
  <si>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</si>
  <si>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</si>
  <si>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</si>
  <si>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</si>
  <si>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Інші операційні витрати (податки, збори, обов'язкові платежі, навчання)</t>
  </si>
  <si>
    <t>Капітальні видатки на придбання автомобіля</t>
  </si>
  <si>
    <t xml:space="preserve">Капітальні видатки на придбання медичного обладнання </t>
  </si>
  <si>
    <t>Витрати за кошти місцевого бюджету:</t>
  </si>
  <si>
    <t>Амортизація</t>
  </si>
  <si>
    <t>Витрати за кошти спеціального фонду ( відсотки банку оренди )</t>
  </si>
  <si>
    <t xml:space="preserve">Оновлення матеріальної технічної баз ( придбання обладнання меблів) </t>
  </si>
  <si>
    <t>Цільові витрати  інших коштів</t>
  </si>
  <si>
    <t>Відшкодування комунальних послуг</t>
  </si>
  <si>
    <t>Разом (сума рядків 200 - 320)</t>
  </si>
  <si>
    <t>ІІ. Елементи операційних витрат</t>
  </si>
  <si>
    <t>Матеріальні затрати</t>
  </si>
  <si>
    <t>Витрати на оплату праці</t>
  </si>
  <si>
    <t>Відрахування на соціальні заходи</t>
  </si>
  <si>
    <t>Інші операційні витрати</t>
  </si>
  <si>
    <t>Разом (сума рядків 400 - 440)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</si>
  <si>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</si>
  <si>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</si>
  <si>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</si>
  <si>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</si>
  <si>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</si>
  <si>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</si>
  <si>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</si>
  <si>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</si>
  <si>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</si>
  <si>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</si>
  <si>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</si>
  <si>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</si>
  <si>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</si>
  <si>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</si>
  <si>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</si>
  <si>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</si>
  <si>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</si>
  <si>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</si>
  <si>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</si>
  <si>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</si>
  <si>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</si>
  <si>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</si>
  <si>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Штатна чисельність працівників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</si>
  <si>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</si>
  <si>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</si>
  <si>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</si>
  <si>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</si>
  <si>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</si>
  <si>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_________________________</t>
  </si>
  <si>
    <t xml:space="preserve">         (ініціали, прізвище)    </t>
  </si>
  <si>
    <t>Головний бухгалтер</t>
  </si>
  <si>
    <t xml:space="preserve">Додаток </t>
  </si>
  <si>
    <t>Інформація</t>
  </si>
  <si>
    <t>(найменування підприємства)</t>
  </si>
  <si>
    <t>Фінансовий план
поточного року</t>
  </si>
  <si>
    <t xml:space="preserve">Плановий рік </t>
  </si>
  <si>
    <t>Плановий рік до фінансового плану на поточний рік, %</t>
  </si>
  <si>
    <t>Плановий рік до факту минулого року, %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</si>
  <si>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</si>
  <si>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>Адміністративно-управлінський персонал</t>
  </si>
  <si>
    <t>Лікарі</t>
  </si>
  <si>
    <t>Середній медперсонал</t>
  </si>
  <si>
    <t>Молодший медперсонал</t>
  </si>
  <si>
    <t>Інший персонал</t>
  </si>
  <si>
    <t>Фонд оплати праці, тис. грн, у тому числі:</t>
  </si>
  <si>
    <t>Витрати на оплату праці, тис. грн, у тому числі:</t>
  </si>
  <si>
    <t>Середньомісячні витрати на оплату праці одного працівника (грн), усього, у тому числі:</t>
  </si>
  <si>
    <t xml:space="preserve">2. Витрати, пов'язані з використанням власних службових автомобілів </t>
  </si>
  <si>
    <t>№ з/п</t>
  </si>
  <si>
    <t>Марка</t>
  </si>
  <si>
    <t>Рік випуску</t>
  </si>
  <si>
    <t>Мета використання</t>
  </si>
  <si>
    <t>Витрати, усього грн.</t>
  </si>
  <si>
    <t>Плановий рік до плану
поточного року, %</t>
  </si>
  <si>
    <t>Плановий рік до факту
минулого року, %</t>
  </si>
  <si>
    <t>факт
минулого року</t>
  </si>
  <si>
    <t>фінансовий план поточного року</t>
  </si>
  <si>
    <t>Усього</t>
  </si>
  <si>
    <t xml:space="preserve">3. Джерела капітальних інвестицій </t>
  </si>
  <si>
    <t>тис. грн (без ПДВ)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</si>
  <si>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</si>
  <si>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</si>
  <si>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</si>
  <si>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</si>
  <si>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(кошти НСЗУ)</t>
  </si>
  <si>
    <t>рік</t>
  </si>
  <si>
    <t>у тому числі за кварталами</t>
  </si>
  <si>
    <t xml:space="preserve">І </t>
  </si>
  <si>
    <t xml:space="preserve">ІІ </t>
  </si>
  <si>
    <t xml:space="preserve">ІІІ </t>
  </si>
  <si>
    <t>Відсоток</t>
  </si>
  <si>
    <t xml:space="preserve">Найменування об’єктів </t>
  </si>
  <si>
    <t>Загальна кошторисна вартість</t>
  </si>
  <si>
    <t>Первісна балансова вартість введених потужностей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</si>
  <si>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</si>
  <si>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</si>
  <si>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</si>
  <si>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</si>
  <si>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</si>
  <si>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власні кошти</t>
  </si>
  <si>
    <t>кредитні кошти</t>
  </si>
  <si>
    <t>інші джерела (зазначити джерело)</t>
  </si>
  <si>
    <t xml:space="preserve">виконання фінансових планів комунальних некомерційних </t>
  </si>
  <si>
    <t xml:space="preserve">      1. Дані про персонал та витрати на оплату праці</t>
  </si>
  <si>
    <t>Незавершені інвестиції  на початок планового року</t>
  </si>
  <si>
    <t>4. Освоєння  капітальних інвестицій</t>
  </si>
  <si>
    <t xml:space="preserve">Рік початку                і закінчення </t>
  </si>
  <si>
    <t xml:space="preserve">до форми фінансового плану </t>
  </si>
  <si>
    <t>(розділ 2)</t>
  </si>
  <si>
    <t>Комунальне підприємство</t>
  </si>
  <si>
    <t>Міністерство охорони здоров'я</t>
  </si>
  <si>
    <t>Охорона здоров'я</t>
  </si>
  <si>
    <t>Діяльність лікувальних закладів</t>
  </si>
  <si>
    <t>02006403</t>
  </si>
  <si>
    <t>86.10</t>
  </si>
  <si>
    <t>Комунальна</t>
  </si>
  <si>
    <t>на 01.01</t>
  </si>
  <si>
    <t>на 01.04</t>
  </si>
  <si>
    <t>на 01.07</t>
  </si>
  <si>
    <t>на 01.10</t>
  </si>
  <si>
    <t>Дохід з районного бюджету</t>
  </si>
  <si>
    <t>Дохід за рахунок субвенції на соціально-економічний розвиток</t>
  </si>
  <si>
    <t>Дохід за рахунок субвенції на реконструкцію</t>
  </si>
  <si>
    <t>Витрати за рахунок субвенції на соціально-економічний розвиток</t>
  </si>
  <si>
    <t>Витрати за рахунок субвенції на реконструкцію</t>
  </si>
  <si>
    <t>Витрати з районного бюджету, придбання основних засобів (квартир)</t>
  </si>
  <si>
    <t>ГАЗ 2705</t>
  </si>
  <si>
    <t>УАЗ 3962 АХШД</t>
  </si>
  <si>
    <t>Тойота НІ АСЕ</t>
  </si>
  <si>
    <t>ГАЗ 51 А</t>
  </si>
  <si>
    <t>ВАЗ 21070</t>
  </si>
  <si>
    <t>RENAULT DUSTER</t>
  </si>
  <si>
    <t>санітарний транспорт</t>
  </si>
  <si>
    <t>службовий автомобіль</t>
  </si>
  <si>
    <t>Додаток 1</t>
  </si>
  <si>
    <t>Секретар міської ради</t>
  </si>
  <si>
    <t>Комунальне некомерційне підприємство «Новгород-Сіверська центральна міська лікарня імені І. В. Буяльського» Новгород-Сіверської міської ради Чернігівської області</t>
  </si>
  <si>
    <t xml:space="preserve">                        (підпис)</t>
  </si>
  <si>
    <t xml:space="preserve">                         (підпис)</t>
  </si>
  <si>
    <t>М.П.</t>
  </si>
  <si>
    <t>до фінансового плану на 2022 рік</t>
  </si>
  <si>
    <t xml:space="preserve">Дохід з міського бюджету </t>
  </si>
  <si>
    <t>дотація з державного бюджету</t>
  </si>
  <si>
    <t>Витрати з міського бюджету (оплата комунальних послуг)</t>
  </si>
  <si>
    <t xml:space="preserve"> придбання генератора за рах.дотації з державного бюджету</t>
  </si>
  <si>
    <t>кошти міського бюджету</t>
  </si>
  <si>
    <t xml:space="preserve">Комунальне некомерційне підприємство «Девладівська амбулаторія" Девладівської сільської ради   </t>
  </si>
  <si>
    <t>53132, Дніпропетровська область, с-ще Девладове, вулиця Привокзальна, 12</t>
  </si>
  <si>
    <t>(096) 610 37 15</t>
  </si>
  <si>
    <t>Директор Ткаченко Тетяна Володимирівна</t>
  </si>
  <si>
    <t>Дніпропетровська область, Криворізький район</t>
  </si>
  <si>
    <t>ФІНАНСОВИЙ ПЛАН ПІДПРИЄМСТВА НА 2024 рік</t>
  </si>
  <si>
    <t>Директор</t>
  </si>
  <si>
    <t>Т.В.Ткаченко</t>
  </si>
  <si>
    <t>В.І.Бондаренко</t>
  </si>
  <si>
    <t xml:space="preserve">Девладівської сільської ради  </t>
  </si>
  <si>
    <t xml:space="preserve">підприєств охорони здоров’я Девладівської </t>
  </si>
  <si>
    <t>сільської ради Дніпропетровської області</t>
  </si>
  <si>
    <t>"____" _______________ 20_______ р.</t>
  </si>
  <si>
    <t xml:space="preserve">ДОДАТОК № 1 </t>
  </si>
  <si>
    <t>Рішення  43сесії</t>
  </si>
  <si>
    <t>8скликання</t>
  </si>
  <si>
    <t xml:space="preserve">    19.04 2024 року № 2280-43/VІІІ      </t>
  </si>
  <si>
    <t>Сільський голова                                                                         Олена НЕЛІПА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</si>
</sst>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р_._-;\-* #,##0.00_р_._-;_-* &quot;-&quot;??_р_._-;_-@_-"/>
    <numFmt numFmtId="165" formatCode="_(* #,##0.0_);_(* \(#,##0.0\);_(* &quot;-&quot;_);_(@_)"/>
    <numFmt numFmtId="166" formatCode="0.0"/>
    <numFmt numFmtId="167" formatCode="_-* #,##0.0_р_._-;\-* #,##0.0_р_._-;_-* &quot;-&quot;?_р_._-;_-@_-"/>
    <numFmt numFmtId="168" formatCode="_(* #,##0_);_(* \(#,##0\);_(* &quot;-&quot;_);_(@_)"/>
    <numFmt numFmtId="169" formatCode="_(* #,##0.00_);_(* \(#,##0.00\);_(* &quot;-&quot;_);_(@_)"/>
    <numFmt numFmtId="170" formatCode="#,##0.0"/>
    <numFmt numFmtId="171" formatCode="_(* #,##0.00_);_(* \(#,##0.00\);_(* &quot;-&quot;??_);_(@_)"/>
    <numFmt numFmtId="172" formatCode="_(* #,##0.0_);_(* \(#,##0.0\);_(* &quot;-&quot;??_);_(@_)"/>
    <numFmt numFmtId="173" formatCode="_(* #,##0_);_(* \(#,##0\);_(* &quot;-&quot;??_);_(@_)"/>
    <numFmt numFmtId="174" formatCode="_(* #,##0.000_);_(* \(#,##0.000\);_(* &quot;-&quot;_);_(@_)"/>
  </numFmts>
  <fonts count="19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name val="Arial Cyr"/>
      <charset val="204"/>
    </font>
    <font>
      <b/>
      <sz val="16"/>
      <name val="Times New Roman"/>
      <family val="1"/>
      <charset val="204"/>
    </font>
    <font>
      <sz val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164" fontId="17" fillId="0" borderId="0" applyFont="0" applyFill="0" applyBorder="0" applyAlignment="0" applyProtection="0"/>
  </cellStyleXfs>
  <cellXfs count="2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quotePrefix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vertical="center"/>
    </xf>
    <xf numFmtId="165" fontId="7" fillId="0" borderId="3" xfId="0" applyNumberFormat="1" applyFont="1" applyBorder="1" applyAlignment="1">
      <alignment horizontal="center" vertical="center" wrapText="1"/>
    </xf>
    <xf numFmtId="167" fontId="1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1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7" fillId="0" borderId="3" xfId="0" quotePrefix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/>
    </xf>
    <xf numFmtId="168" fontId="1" fillId="0" borderId="0" xfId="0" applyNumberFormat="1" applyFont="1" applyAlignment="1">
      <alignment horizontal="center" vertical="center" wrapText="1"/>
    </xf>
    <xf numFmtId="170" fontId="1" fillId="0" borderId="0" xfId="0" applyNumberFormat="1" applyFont="1" applyAlignment="1">
      <alignment horizontal="center" vertical="center" wrapText="1"/>
    </xf>
    <xf numFmtId="170" fontId="1" fillId="0" borderId="0" xfId="0" applyNumberFormat="1" applyFont="1" applyAlignment="1">
      <alignment horizontal="right" vertical="center" wrapText="1"/>
    </xf>
    <xf numFmtId="170" fontId="8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2" borderId="0" xfId="1" applyFont="1" applyFill="1" applyAlignment="1">
      <alignment vertical="center"/>
    </xf>
    <xf numFmtId="0" fontId="12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 wrapText="1"/>
    </xf>
    <xf numFmtId="0" fontId="1" fillId="2" borderId="0" xfId="1" applyFont="1" applyFill="1" applyAlignment="1">
      <alignment vertical="center" wrapText="1"/>
    </xf>
    <xf numFmtId="166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horizontal="center" vertical="center"/>
    </xf>
    <xf numFmtId="0" fontId="1" fillId="2" borderId="0" xfId="1" applyFont="1" applyFill="1" applyAlignment="1">
      <alignment horizontal="right"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center" vertical="center" wrapText="1" shrinkToFit="1"/>
    </xf>
    <xf numFmtId="0" fontId="1" fillId="2" borderId="4" xfId="1" applyFont="1" applyFill="1" applyBorder="1" applyAlignment="1">
      <alignment horizontal="center" vertical="center" wrapText="1" shrinkToFit="1"/>
    </xf>
    <xf numFmtId="0" fontId="7" fillId="2" borderId="0" xfId="1" applyFont="1" applyFill="1" applyAlignment="1">
      <alignment horizontal="left" vertical="center"/>
    </xf>
    <xf numFmtId="0" fontId="1" fillId="2" borderId="1" xfId="1" applyFont="1" applyFill="1" applyBorder="1" applyAlignment="1">
      <alignment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/>
    </xf>
    <xf numFmtId="172" fontId="1" fillId="2" borderId="3" xfId="1" applyNumberFormat="1" applyFont="1" applyFill="1" applyBorder="1" applyAlignment="1">
      <alignment horizontal="center" vertical="center" wrapText="1"/>
    </xf>
    <xf numFmtId="172" fontId="7" fillId="2" borderId="3" xfId="1" applyNumberFormat="1" applyFont="1" applyFill="1" applyBorder="1" applyAlignment="1">
      <alignment horizontal="center" vertical="center" wrapText="1"/>
    </xf>
    <xf numFmtId="166" fontId="1" fillId="2" borderId="3" xfId="1" applyNumberFormat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166" fontId="1" fillId="2" borderId="0" xfId="1" applyNumberFormat="1" applyFont="1" applyFill="1" applyAlignment="1">
      <alignment horizontal="center" vertical="center" wrapText="1"/>
    </xf>
    <xf numFmtId="0" fontId="7" fillId="2" borderId="0" xfId="1" applyFont="1" applyFill="1" applyAlignment="1">
      <alignment horizontal="right" vertical="center"/>
    </xf>
    <xf numFmtId="166" fontId="7" fillId="2" borderId="0" xfId="1" applyNumberFormat="1" applyFont="1" applyFill="1" applyAlignment="1">
      <alignment horizontal="right" vertical="center"/>
    </xf>
    <xf numFmtId="0" fontId="14" fillId="2" borderId="0" xfId="1" applyFont="1" applyFill="1" applyAlignment="1">
      <alignment vertical="center"/>
    </xf>
    <xf numFmtId="0" fontId="14" fillId="2" borderId="0" xfId="1" applyFont="1" applyFill="1"/>
    <xf numFmtId="0" fontId="14" fillId="2" borderId="0" xfId="1" applyFont="1" applyFill="1" applyAlignment="1">
      <alignment horizontal="center" vertical="center"/>
    </xf>
    <xf numFmtId="3" fontId="1" fillId="2" borderId="3" xfId="1" applyNumberFormat="1" applyFont="1" applyFill="1" applyBorder="1" applyAlignment="1">
      <alignment horizontal="left" vertical="center" wrapText="1"/>
    </xf>
    <xf numFmtId="3" fontId="1" fillId="2" borderId="3" xfId="1" applyNumberFormat="1" applyFont="1" applyFill="1" applyBorder="1" applyAlignment="1">
      <alignment horizontal="center" vertical="center" wrapText="1"/>
    </xf>
    <xf numFmtId="173" fontId="1" fillId="2" borderId="3" xfId="1" applyNumberFormat="1" applyFont="1" applyFill="1" applyBorder="1" applyAlignment="1">
      <alignment horizontal="center" vertical="center" wrapText="1"/>
    </xf>
    <xf numFmtId="173" fontId="7" fillId="2" borderId="3" xfId="1" applyNumberFormat="1" applyFont="1" applyFill="1" applyBorder="1" applyAlignment="1">
      <alignment horizontal="center" vertical="center" wrapText="1"/>
    </xf>
    <xf numFmtId="0" fontId="15" fillId="2" borderId="0" xfId="1" applyFont="1" applyFill="1" applyAlignment="1">
      <alignment vertical="center"/>
    </xf>
    <xf numFmtId="173" fontId="1" fillId="2" borderId="3" xfId="1" applyNumberFormat="1" applyFont="1" applyFill="1" applyBorder="1" applyAlignment="1">
      <alignment vertical="center" wrapText="1"/>
    </xf>
    <xf numFmtId="173" fontId="7" fillId="2" borderId="3" xfId="1" applyNumberFormat="1" applyFont="1" applyFill="1" applyBorder="1" applyAlignment="1">
      <alignment vertical="center" wrapText="1"/>
    </xf>
    <xf numFmtId="165" fontId="7" fillId="0" borderId="0" xfId="0" applyNumberFormat="1" applyFont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quotePrefix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0" fontId="8" fillId="2" borderId="3" xfId="0" quotePrefix="1" applyFont="1" applyFill="1" applyBorder="1" applyAlignment="1">
      <alignment horizontal="center" vertical="center"/>
    </xf>
    <xf numFmtId="0" fontId="9" fillId="2" borderId="3" xfId="0" applyFont="1" applyFill="1" applyBorder="1"/>
    <xf numFmtId="0" fontId="9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1" fillId="3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174" fontId="7" fillId="2" borderId="3" xfId="0" applyNumberFormat="1" applyFont="1" applyFill="1" applyBorder="1" applyAlignment="1">
      <alignment horizontal="center" vertical="center" wrapText="1"/>
    </xf>
    <xf numFmtId="174" fontId="1" fillId="2" borderId="3" xfId="0" applyNumberFormat="1" applyFont="1" applyFill="1" applyBorder="1" applyAlignment="1">
      <alignment horizontal="center" vertical="center" wrapText="1"/>
    </xf>
    <xf numFmtId="169" fontId="7" fillId="0" borderId="3" xfId="0" applyNumberFormat="1" applyFont="1" applyBorder="1" applyAlignment="1">
      <alignment horizontal="center" vertical="center" wrapText="1"/>
    </xf>
    <xf numFmtId="174" fontId="7" fillId="2" borderId="3" xfId="0" applyNumberFormat="1" applyFont="1" applyFill="1" applyBorder="1" applyAlignment="1">
      <alignment horizontal="right" vertical="center" wrapText="1"/>
    </xf>
    <xf numFmtId="174" fontId="7" fillId="2" borderId="3" xfId="0" applyNumberFormat="1" applyFont="1" applyFill="1" applyBorder="1" applyAlignment="1">
      <alignment vertical="center" wrapText="1"/>
    </xf>
    <xf numFmtId="174" fontId="9" fillId="2" borderId="3" xfId="0" applyNumberFormat="1" applyFont="1" applyFill="1" applyBorder="1"/>
    <xf numFmtId="174" fontId="1" fillId="2" borderId="3" xfId="0" applyNumberFormat="1" applyFont="1" applyFill="1" applyBorder="1" applyAlignment="1">
      <alignment horizontal="right" vertical="center" wrapText="1"/>
    </xf>
    <xf numFmtId="174" fontId="7" fillId="2" borderId="3" xfId="0" applyNumberFormat="1" applyFont="1" applyFill="1" applyBorder="1" applyAlignment="1">
      <alignment horizontal="right" wrapText="1"/>
    </xf>
    <xf numFmtId="174" fontId="18" fillId="2" borderId="3" xfId="0" applyNumberFormat="1" applyFont="1" applyFill="1" applyBorder="1" applyAlignment="1">
      <alignment horizontal="right"/>
    </xf>
    <xf numFmtId="174" fontId="7" fillId="0" borderId="3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174" fontId="7" fillId="0" borderId="3" xfId="0" applyNumberFormat="1" applyFont="1" applyBorder="1" applyAlignment="1">
      <alignment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horizontal="center" vertical="center" wrapText="1"/>
    </xf>
    <xf numFmtId="168" fontId="7" fillId="0" borderId="3" xfId="2" applyNumberFormat="1" applyFont="1" applyFill="1" applyBorder="1" applyAlignment="1">
      <alignment horizontal="center" vertical="center" wrapText="1"/>
    </xf>
    <xf numFmtId="168" fontId="7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10" fillId="0" borderId="0" xfId="0" applyFont="1" applyAlignment="1">
      <alignment horizontal="center" vertical="center"/>
    </xf>
    <xf numFmtId="170" fontId="1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 shrinkToFit="1"/>
    </xf>
    <xf numFmtId="0" fontId="7" fillId="2" borderId="5" xfId="1" applyFont="1" applyFill="1" applyBorder="1" applyAlignment="1">
      <alignment horizontal="center" vertical="center" wrapText="1" shrinkToFit="1"/>
    </xf>
    <xf numFmtId="0" fontId="1" fillId="2" borderId="7" xfId="1" applyFont="1" applyFill="1" applyBorder="1" applyAlignment="1">
      <alignment horizontal="center" vertical="center" wrapText="1" shrinkToFit="1"/>
    </xf>
    <xf numFmtId="0" fontId="1" fillId="2" borderId="8" xfId="1" applyFont="1" applyFill="1" applyBorder="1" applyAlignment="1">
      <alignment horizontal="center" vertical="center" wrapText="1" shrinkToFit="1"/>
    </xf>
    <xf numFmtId="173" fontId="1" fillId="2" borderId="3" xfId="1" applyNumberFormat="1" applyFont="1" applyFill="1" applyBorder="1" applyAlignment="1">
      <alignment horizontal="center" vertical="center" wrapText="1"/>
    </xf>
    <xf numFmtId="173" fontId="1" fillId="2" borderId="4" xfId="1" applyNumberFormat="1" applyFont="1" applyFill="1" applyBorder="1" applyAlignment="1">
      <alignment horizontal="center" vertical="center" wrapText="1"/>
    </xf>
    <xf numFmtId="173" fontId="1" fillId="2" borderId="5" xfId="1" applyNumberFormat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2" fontId="1" fillId="2" borderId="4" xfId="1" applyNumberFormat="1" applyFont="1" applyFill="1" applyBorder="1" applyAlignment="1">
      <alignment horizontal="center" vertical="center" wrapText="1"/>
    </xf>
    <xf numFmtId="172" fontId="1" fillId="2" borderId="5" xfId="1" applyNumberFormat="1" applyFont="1" applyFill="1" applyBorder="1" applyAlignment="1">
      <alignment horizontal="center" vertical="center" wrapText="1"/>
    </xf>
    <xf numFmtId="2" fontId="1" fillId="2" borderId="4" xfId="1" applyNumberFormat="1" applyFont="1" applyFill="1" applyBorder="1" applyAlignment="1">
      <alignment horizontal="center" vertical="center" wrapText="1"/>
    </xf>
    <xf numFmtId="2" fontId="1" fillId="2" borderId="5" xfId="1" applyNumberFormat="1" applyFont="1" applyFill="1" applyBorder="1" applyAlignment="1">
      <alignment horizontal="center" vertical="center" wrapText="1"/>
    </xf>
    <xf numFmtId="166" fontId="7" fillId="2" borderId="4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2" fontId="7" fillId="2" borderId="4" xfId="1" applyNumberFormat="1" applyFont="1" applyFill="1" applyBorder="1" applyAlignment="1">
      <alignment horizontal="center" vertical="center" wrapText="1"/>
    </xf>
    <xf numFmtId="2" fontId="7" fillId="2" borderId="5" xfId="1" applyNumberFormat="1" applyFont="1" applyFill="1" applyBorder="1" applyAlignment="1">
      <alignment horizontal="center" vertical="center" wrapText="1"/>
    </xf>
    <xf numFmtId="172" fontId="7" fillId="2" borderId="4" xfId="1" applyNumberFormat="1" applyFont="1" applyFill="1" applyBorder="1" applyAlignment="1">
      <alignment horizontal="center" vertical="center" wrapText="1"/>
    </xf>
    <xf numFmtId="172" fontId="7" fillId="2" borderId="5" xfId="1" applyNumberFormat="1" applyFont="1" applyFill="1" applyBorder="1" applyAlignment="1">
      <alignment horizontal="center" vertical="center" wrapText="1"/>
    </xf>
    <xf numFmtId="171" fontId="7" fillId="2" borderId="4" xfId="1" applyNumberFormat="1" applyFont="1" applyFill="1" applyBorder="1" applyAlignment="1">
      <alignment vertical="center" wrapText="1"/>
    </xf>
    <xf numFmtId="171" fontId="7" fillId="2" borderId="5" xfId="1" applyNumberFormat="1" applyFont="1" applyFill="1" applyBorder="1" applyAlignment="1">
      <alignment vertical="center" wrapText="1"/>
    </xf>
    <xf numFmtId="49" fontId="1" fillId="2" borderId="7" xfId="1" applyNumberFormat="1" applyFont="1" applyFill="1" applyBorder="1" applyAlignment="1">
      <alignment horizontal="center" vertical="center" wrapText="1"/>
    </xf>
    <xf numFmtId="49" fontId="1" fillId="2" borderId="8" xfId="1" applyNumberFormat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left" vertical="center" wrapText="1"/>
    </xf>
    <xf numFmtId="0" fontId="1" fillId="2" borderId="4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horizontal="left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0" xfId="1" applyFont="1" applyFill="1" applyAlignment="1">
      <alignment vertical="center" wrapText="1"/>
    </xf>
    <xf numFmtId="49" fontId="1" fillId="0" borderId="3" xfId="1" applyNumberFormat="1" applyFont="1" applyBorder="1" applyAlignment="1">
      <alignment horizontal="left" vertical="center" wrapText="1"/>
    </xf>
    <xf numFmtId="0" fontId="1" fillId="2" borderId="13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left" vertical="center" wrapText="1"/>
    </xf>
    <xf numFmtId="3" fontId="7" fillId="2" borderId="2" xfId="1" applyNumberFormat="1" applyFont="1" applyFill="1" applyBorder="1" applyAlignment="1">
      <alignment horizontal="left" vertical="center" wrapText="1"/>
    </xf>
    <xf numFmtId="3" fontId="7" fillId="2" borderId="5" xfId="1" applyNumberFormat="1" applyFont="1" applyFill="1" applyBorder="1" applyAlignment="1">
      <alignment horizontal="left" vertical="center" wrapText="1"/>
    </xf>
    <xf numFmtId="49" fontId="1" fillId="2" borderId="3" xfId="1" applyNumberFormat="1" applyFont="1" applyFill="1" applyBorder="1" applyAlignment="1">
      <alignment horizontal="center" vertical="center" wrapText="1"/>
    </xf>
    <xf numFmtId="49" fontId="1" fillId="2" borderId="4" xfId="1" applyNumberFormat="1" applyFont="1" applyFill="1" applyBorder="1" applyAlignment="1">
      <alignment horizontal="left" vertical="center" wrapText="1"/>
    </xf>
    <xf numFmtId="49" fontId="1" fillId="2" borderId="2" xfId="1" applyNumberFormat="1" applyFont="1" applyFill="1" applyBorder="1" applyAlignment="1">
      <alignment horizontal="left" vertical="center" wrapText="1"/>
    </xf>
    <xf numFmtId="49" fontId="1" fillId="2" borderId="5" xfId="1" applyNumberFormat="1" applyFont="1" applyFill="1" applyBorder="1" applyAlignment="1">
      <alignment horizontal="left" vertical="center" wrapText="1"/>
    </xf>
    <xf numFmtId="49" fontId="1" fillId="2" borderId="3" xfId="1" applyNumberFormat="1" applyFont="1" applyFill="1" applyBorder="1" applyAlignment="1">
      <alignment horizontal="left" vertical="center" wrapText="1"/>
    </xf>
    <xf numFmtId="3" fontId="1" fillId="2" borderId="3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left" vertical="center" wrapText="1"/>
    </xf>
    <xf numFmtId="49" fontId="7" fillId="2" borderId="2" xfId="1" applyNumberFormat="1" applyFont="1" applyFill="1" applyBorder="1" applyAlignment="1">
      <alignment horizontal="left" vertical="center" wrapText="1"/>
    </xf>
    <xf numFmtId="49" fontId="7" fillId="2" borderId="5" xfId="1" applyNumberFormat="1" applyFont="1" applyFill="1" applyBorder="1" applyAlignment="1">
      <alignment horizontal="left" vertical="center" wrapText="1"/>
    </xf>
    <xf numFmtId="173" fontId="7" fillId="2" borderId="3" xfId="1" applyNumberFormat="1" applyFont="1" applyFill="1" applyBorder="1" applyAlignment="1">
      <alignment horizontal="center" vertical="center" wrapText="1"/>
    </xf>
    <xf numFmtId="173" fontId="7" fillId="2" borderId="4" xfId="1" applyNumberFormat="1" applyFont="1" applyFill="1" applyBorder="1" applyAlignment="1">
      <alignment horizontal="center" vertical="center" wrapText="1"/>
    </xf>
    <xf numFmtId="173" fontId="7" fillId="2" borderId="5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2"/>
  <sheetViews>
    <sheetView tabSelected="1" zoomScale="70" zoomScaleNormal="70" zoomScaleSheetLayoutView="70" workbookViewId="0">
      <selection activeCell="D14" sqref="D14:I14"/>
    </sheetView>
  </sheetViews>
  <sheetFormatPr defaultColWidth="9.109375" defaultRowHeight="18" x14ac:dyDescent="0.3"/>
  <cols>
    <col min="1" max="1" width="93.109375" style="1" customWidth="1"/>
    <col min="2" max="2" width="17.88671875" style="2" customWidth="1"/>
    <col min="3" max="3" width="16.5546875" style="2" customWidth="1"/>
    <col min="4" max="4" width="16.88671875" style="2" customWidth="1"/>
    <col min="5" max="5" width="17.44140625" style="1" customWidth="1"/>
    <col min="6" max="8" width="16.33203125" style="1" customWidth="1"/>
    <col min="9" max="9" width="23.33203125" style="1" customWidth="1"/>
    <col min="10" max="10" width="9.109375" style="1"/>
    <col min="11" max="11" width="17.6640625" style="1" customWidth="1"/>
    <col min="12" max="12" width="9.6640625" style="1" bestFit="1" customWidth="1"/>
    <col min="13" max="13" width="10.6640625" style="1" customWidth="1"/>
    <col min="14" max="16384" width="9.109375" style="1"/>
  </cols>
  <sheetData>
    <row r="1" spans="1:9" x14ac:dyDescent="0.3">
      <c r="F1" s="134" t="s">
        <v>218</v>
      </c>
      <c r="G1" s="134"/>
      <c r="H1" s="134"/>
    </row>
    <row r="2" spans="1:9" x14ac:dyDescent="0.3">
      <c r="F2" s="134" t="s">
        <v>219</v>
      </c>
      <c r="G2" s="134"/>
      <c r="H2" s="134"/>
    </row>
    <row r="3" spans="1:9" x14ac:dyDescent="0.3">
      <c r="F3" s="134" t="s">
        <v>214</v>
      </c>
      <c r="G3" s="134"/>
      <c r="H3" s="134"/>
    </row>
    <row r="4" spans="1:9" x14ac:dyDescent="0.3">
      <c r="F4" s="134" t="s">
        <v>220</v>
      </c>
      <c r="G4" s="134"/>
      <c r="H4" s="134"/>
    </row>
    <row r="5" spans="1:9" x14ac:dyDescent="0.3">
      <c r="F5" s="134" t="s">
        <v>221</v>
      </c>
      <c r="G5" s="134"/>
      <c r="H5" s="134"/>
    </row>
    <row r="6" spans="1:9" x14ac:dyDescent="0.3">
      <c r="F6" s="48"/>
      <c r="G6" s="48"/>
      <c r="H6" s="48"/>
    </row>
    <row r="7" spans="1:9" x14ac:dyDescent="0.3">
      <c r="F7" s="1" t="s">
        <v>193</v>
      </c>
    </row>
    <row r="8" spans="1:9" x14ac:dyDescent="0.3">
      <c r="F8" s="1" t="s">
        <v>0</v>
      </c>
    </row>
    <row r="9" spans="1:9" x14ac:dyDescent="0.3">
      <c r="F9" s="1" t="s">
        <v>161</v>
      </c>
    </row>
    <row r="10" spans="1:9" x14ac:dyDescent="0.3">
      <c r="F10" s="1" t="s">
        <v>215</v>
      </c>
    </row>
    <row r="11" spans="1:9" x14ac:dyDescent="0.3">
      <c r="F11" s="1" t="s">
        <v>216</v>
      </c>
    </row>
    <row r="12" spans="1:9" x14ac:dyDescent="0.3">
      <c r="F12" s="1" t="s">
        <v>167</v>
      </c>
    </row>
    <row r="13" spans="1:9" ht="21" x14ac:dyDescent="0.3">
      <c r="A13" s="3" t="s">
        <v>1</v>
      </c>
      <c r="D13" s="138" t="s">
        <v>2</v>
      </c>
      <c r="E13" s="138"/>
      <c r="F13" s="138"/>
      <c r="G13" s="138"/>
      <c r="H13" s="138"/>
      <c r="I13" s="138"/>
    </row>
    <row r="14" spans="1:9" ht="30" customHeight="1" x14ac:dyDescent="0.3">
      <c r="A14" s="4"/>
      <c r="D14" s="123"/>
      <c r="E14" s="123"/>
      <c r="F14" s="123"/>
      <c r="G14" s="123"/>
      <c r="H14" s="123"/>
      <c r="I14" s="123"/>
    </row>
    <row r="15" spans="1:9" ht="28.5" customHeight="1" x14ac:dyDescent="0.3">
      <c r="A15" s="5"/>
      <c r="D15" s="136"/>
      <c r="E15" s="136"/>
      <c r="F15" s="136"/>
      <c r="G15" s="136"/>
      <c r="H15" s="136"/>
      <c r="I15" s="136"/>
    </row>
    <row r="16" spans="1:9" ht="30" customHeight="1" x14ac:dyDescent="0.3">
      <c r="A16" s="5"/>
      <c r="D16" s="136" t="s">
        <v>222</v>
      </c>
      <c r="E16" s="136"/>
      <c r="F16" s="136"/>
      <c r="G16" s="136"/>
      <c r="H16" s="136"/>
      <c r="I16" s="136"/>
    </row>
    <row r="17" spans="1:9" ht="44.25" customHeight="1" x14ac:dyDescent="0.3">
      <c r="A17" s="3" t="s">
        <v>217</v>
      </c>
      <c r="D17" s="138" t="s">
        <v>217</v>
      </c>
      <c r="E17" s="138"/>
      <c r="F17" s="138"/>
      <c r="G17" s="138"/>
      <c r="H17" s="138"/>
      <c r="I17" s="138"/>
    </row>
    <row r="18" spans="1:9" ht="22.5" customHeight="1" x14ac:dyDescent="0.3">
      <c r="A18" s="3"/>
      <c r="D18" s="98"/>
      <c r="E18" s="98"/>
      <c r="F18" s="98"/>
      <c r="G18" s="98"/>
      <c r="H18" s="98"/>
      <c r="I18" s="98"/>
    </row>
    <row r="19" spans="1:9" ht="21" x14ac:dyDescent="0.3">
      <c r="A19" s="3"/>
      <c r="G19" s="6"/>
      <c r="H19" s="6"/>
      <c r="I19" s="6"/>
    </row>
    <row r="20" spans="1:9" x14ac:dyDescent="0.3">
      <c r="H20" s="7" t="s">
        <v>3</v>
      </c>
      <c r="I20" s="8" t="s">
        <v>23</v>
      </c>
    </row>
    <row r="21" spans="1:9" x14ac:dyDescent="0.3">
      <c r="H21" s="7" t="s">
        <v>4</v>
      </c>
      <c r="I21" s="8"/>
    </row>
    <row r="22" spans="1:9" x14ac:dyDescent="0.3">
      <c r="H22" s="7" t="s">
        <v>5</v>
      </c>
      <c r="I22" s="8"/>
    </row>
    <row r="23" spans="1:9" ht="21" x14ac:dyDescent="0.3">
      <c r="E23" s="6" t="s">
        <v>198</v>
      </c>
      <c r="H23" s="7" t="s">
        <v>6</v>
      </c>
      <c r="I23" s="8"/>
    </row>
    <row r="24" spans="1:9" x14ac:dyDescent="0.3">
      <c r="H24" s="118" t="s">
        <v>7</v>
      </c>
      <c r="I24" s="119"/>
    </row>
    <row r="28" spans="1:9" x14ac:dyDescent="0.3">
      <c r="B28" s="137"/>
      <c r="C28" s="137"/>
      <c r="D28" s="137"/>
      <c r="E28" s="137"/>
      <c r="H28" s="130" t="s">
        <v>8</v>
      </c>
      <c r="I28" s="130"/>
    </row>
    <row r="29" spans="1:9" ht="60.75" customHeight="1" x14ac:dyDescent="0.4">
      <c r="A29" s="9" t="s">
        <v>9</v>
      </c>
      <c r="B29" s="120" t="s">
        <v>205</v>
      </c>
      <c r="C29" s="120"/>
      <c r="D29" s="120"/>
      <c r="E29" s="120"/>
      <c r="F29" s="120"/>
      <c r="G29" s="120"/>
      <c r="H29" s="10" t="s">
        <v>10</v>
      </c>
      <c r="I29" s="11" t="s">
        <v>172</v>
      </c>
    </row>
    <row r="30" spans="1:9" ht="20.25" customHeight="1" x14ac:dyDescent="0.3">
      <c r="A30" s="12" t="s">
        <v>11</v>
      </c>
      <c r="B30" s="129" t="s">
        <v>168</v>
      </c>
      <c r="C30" s="129"/>
      <c r="D30" s="129"/>
      <c r="E30" s="129"/>
      <c r="F30" s="13"/>
      <c r="G30" s="14"/>
      <c r="H30" s="10" t="s">
        <v>12</v>
      </c>
      <c r="I30" s="15"/>
    </row>
    <row r="31" spans="1:9" ht="20.25" customHeight="1" x14ac:dyDescent="0.3">
      <c r="A31" s="12" t="s">
        <v>13</v>
      </c>
      <c r="B31" s="125" t="s">
        <v>209</v>
      </c>
      <c r="C31" s="126"/>
      <c r="D31" s="126"/>
      <c r="E31" s="126"/>
      <c r="F31" s="126"/>
      <c r="G31" s="127"/>
      <c r="H31" s="10" t="s">
        <v>14</v>
      </c>
      <c r="I31" s="15"/>
    </row>
    <row r="32" spans="1:9" ht="20.25" customHeight="1" x14ac:dyDescent="0.3">
      <c r="A32" s="12" t="s">
        <v>15</v>
      </c>
      <c r="B32" s="129" t="s">
        <v>169</v>
      </c>
      <c r="C32" s="129"/>
      <c r="D32" s="129"/>
      <c r="E32" s="129"/>
      <c r="F32" s="16"/>
      <c r="G32" s="17"/>
      <c r="H32" s="10" t="s">
        <v>16</v>
      </c>
      <c r="I32" s="15"/>
    </row>
    <row r="33" spans="1:9" ht="20.25" customHeight="1" x14ac:dyDescent="0.3">
      <c r="A33" s="12" t="s">
        <v>17</v>
      </c>
      <c r="B33" s="129" t="s">
        <v>170</v>
      </c>
      <c r="C33" s="129"/>
      <c r="D33" s="129"/>
      <c r="E33" s="129"/>
      <c r="F33" s="129"/>
      <c r="G33" s="131"/>
      <c r="H33" s="10" t="s">
        <v>18</v>
      </c>
      <c r="I33" s="15"/>
    </row>
    <row r="34" spans="1:9" ht="20.25" customHeight="1" x14ac:dyDescent="0.3">
      <c r="A34" s="12" t="s">
        <v>19</v>
      </c>
      <c r="B34" s="129" t="s">
        <v>171</v>
      </c>
      <c r="C34" s="129"/>
      <c r="D34" s="129"/>
      <c r="E34" s="129"/>
      <c r="F34" s="16"/>
      <c r="G34" s="18"/>
      <c r="H34" s="19" t="s">
        <v>20</v>
      </c>
      <c r="I34" s="20" t="s">
        <v>173</v>
      </c>
    </row>
    <row r="35" spans="1:9" ht="21" x14ac:dyDescent="0.3">
      <c r="A35" s="12" t="s">
        <v>21</v>
      </c>
      <c r="B35" s="129"/>
      <c r="C35" s="129"/>
      <c r="D35" s="129"/>
      <c r="E35" s="129"/>
      <c r="F35" s="129" t="s">
        <v>22</v>
      </c>
      <c r="G35" s="132"/>
      <c r="H35" s="133"/>
      <c r="I35" s="21" t="s">
        <v>23</v>
      </c>
    </row>
    <row r="36" spans="1:9" ht="21" x14ac:dyDescent="0.3">
      <c r="A36" s="12" t="s">
        <v>24</v>
      </c>
      <c r="B36" s="129" t="s">
        <v>174</v>
      </c>
      <c r="C36" s="129"/>
      <c r="D36" s="129"/>
      <c r="E36" s="129"/>
      <c r="F36" s="129" t="s">
        <v>25</v>
      </c>
      <c r="G36" s="132"/>
      <c r="H36" s="133"/>
      <c r="I36" s="22"/>
    </row>
    <row r="37" spans="1:9" ht="37.5" customHeight="1" x14ac:dyDescent="0.4">
      <c r="A37" s="12" t="s">
        <v>26</v>
      </c>
      <c r="B37" s="120" t="s">
        <v>206</v>
      </c>
      <c r="C37" s="120"/>
      <c r="D37" s="120"/>
      <c r="E37" s="139"/>
      <c r="F37" s="139"/>
      <c r="G37" s="139"/>
      <c r="H37" s="13"/>
      <c r="I37" s="14"/>
    </row>
    <row r="38" spans="1:9" ht="21" x14ac:dyDescent="0.3">
      <c r="A38" s="12" t="s">
        <v>27</v>
      </c>
      <c r="B38" s="142" t="s">
        <v>207</v>
      </c>
      <c r="C38" s="142"/>
      <c r="D38" s="142"/>
      <c r="E38" s="142"/>
      <c r="F38" s="142"/>
      <c r="G38" s="142"/>
      <c r="H38" s="16"/>
      <c r="I38" s="17"/>
    </row>
    <row r="39" spans="1:9" ht="20.25" customHeight="1" x14ac:dyDescent="0.3">
      <c r="A39" s="12" t="s">
        <v>28</v>
      </c>
      <c r="B39" s="140" t="s">
        <v>208</v>
      </c>
      <c r="C39" s="129"/>
      <c r="D39" s="129"/>
      <c r="E39" s="129"/>
      <c r="F39" s="141"/>
      <c r="G39" s="141"/>
      <c r="H39" s="13"/>
      <c r="I39" s="14"/>
    </row>
    <row r="42" spans="1:9" x14ac:dyDescent="0.3">
      <c r="A42" s="135" t="s">
        <v>210</v>
      </c>
      <c r="B42" s="135"/>
      <c r="C42" s="135"/>
      <c r="D42" s="135"/>
      <c r="E42" s="135"/>
      <c r="F42" s="135"/>
      <c r="G42" s="135"/>
      <c r="H42" s="135"/>
      <c r="I42" s="135"/>
    </row>
    <row r="43" spans="1:9" x14ac:dyDescent="0.3">
      <c r="A43" s="23"/>
      <c r="B43" s="24"/>
      <c r="C43" s="23"/>
      <c r="D43" s="23"/>
      <c r="E43" s="23"/>
      <c r="F43" s="23"/>
      <c r="G43" s="23"/>
      <c r="H43" s="23"/>
      <c r="I43" s="23" t="s">
        <v>29</v>
      </c>
    </row>
    <row r="44" spans="1:9" x14ac:dyDescent="0.3">
      <c r="A44" s="130" t="s">
        <v>30</v>
      </c>
      <c r="B44" s="128" t="s">
        <v>31</v>
      </c>
      <c r="C44" s="128" t="s">
        <v>32</v>
      </c>
      <c r="D44" s="128" t="s">
        <v>33</v>
      </c>
      <c r="E44" s="128" t="s">
        <v>34</v>
      </c>
      <c r="F44" s="128" t="s">
        <v>35</v>
      </c>
      <c r="G44" s="128"/>
      <c r="H44" s="128"/>
      <c r="I44" s="128"/>
    </row>
    <row r="45" spans="1:9" ht="56.25" customHeight="1" x14ac:dyDescent="0.3">
      <c r="A45" s="130"/>
      <c r="B45" s="128"/>
      <c r="C45" s="128"/>
      <c r="D45" s="128"/>
      <c r="E45" s="128"/>
      <c r="F45" s="25" t="s">
        <v>36</v>
      </c>
      <c r="G45" s="25" t="s">
        <v>37</v>
      </c>
      <c r="H45" s="25" t="s">
        <v>38</v>
      </c>
      <c r="I45" s="25" t="s">
        <v>39</v>
      </c>
    </row>
    <row r="46" spans="1:9" x14ac:dyDescent="0.3">
      <c r="A46" s="8">
        <v>1</v>
      </c>
      <c r="B46" s="26">
        <v>2</v>
      </c>
      <c r="C46" s="26">
        <v>3</v>
      </c>
      <c r="D46" s="26">
        <v>4</v>
      </c>
      <c r="E46" s="26">
        <v>5</v>
      </c>
      <c r="F46" s="26">
        <v>6</v>
      </c>
      <c r="G46" s="26">
        <v>7</v>
      </c>
      <c r="H46" s="26">
        <v>8</v>
      </c>
      <c r="I46" s="26">
        <v>9</v>
      </c>
    </row>
    <row r="47" spans="1:9" x14ac:dyDescent="0.3">
      <c r="A47" s="143" t="s">
        <v>40</v>
      </c>
      <c r="B47" s="143"/>
      <c r="C47" s="143"/>
      <c r="D47" s="143"/>
      <c r="E47" s="143"/>
      <c r="F47" s="143"/>
      <c r="G47" s="143"/>
      <c r="H47" s="143"/>
      <c r="I47" s="143"/>
    </row>
    <row r="48" spans="1:9" s="27" customFormat="1" ht="17.399999999999999" x14ac:dyDescent="0.3">
      <c r="A48" s="143" t="s">
        <v>41</v>
      </c>
      <c r="B48" s="143"/>
      <c r="C48" s="143"/>
      <c r="D48" s="143"/>
      <c r="E48" s="143"/>
      <c r="F48" s="143"/>
      <c r="G48" s="143"/>
      <c r="H48" s="143"/>
      <c r="I48" s="143"/>
    </row>
    <row r="49" spans="1:10" s="27" customFormat="1" x14ac:dyDescent="0.3">
      <c r="A49" s="86" t="s">
        <v>42</v>
      </c>
      <c r="B49" s="87">
        <v>100</v>
      </c>
      <c r="C49" s="102">
        <f t="shared" ref="C49:I49" si="0">C50</f>
        <v>1061.693</v>
      </c>
      <c r="D49" s="102">
        <f t="shared" si="0"/>
        <v>1698.8119999999999</v>
      </c>
      <c r="E49" s="102">
        <f t="shared" si="0"/>
        <v>1880</v>
      </c>
      <c r="F49" s="102">
        <f t="shared" si="0"/>
        <v>469.4</v>
      </c>
      <c r="G49" s="102">
        <f t="shared" si="0"/>
        <v>470.2</v>
      </c>
      <c r="H49" s="102">
        <f t="shared" si="0"/>
        <v>470.2</v>
      </c>
      <c r="I49" s="102">
        <f t="shared" si="0"/>
        <v>470.2</v>
      </c>
    </row>
    <row r="50" spans="1:10" s="27" customFormat="1" x14ac:dyDescent="0.3">
      <c r="A50" s="86" t="s">
        <v>43</v>
      </c>
      <c r="B50" s="90">
        <v>101</v>
      </c>
      <c r="C50" s="103">
        <v>1061.693</v>
      </c>
      <c r="D50" s="103">
        <v>1698.8119999999999</v>
      </c>
      <c r="E50" s="103">
        <f>F50+G50+H50+I50</f>
        <v>1880</v>
      </c>
      <c r="F50" s="103">
        <v>469.4</v>
      </c>
      <c r="G50" s="103">
        <v>470.2</v>
      </c>
      <c r="H50" s="103">
        <v>470.2</v>
      </c>
      <c r="I50" s="103">
        <v>470.2</v>
      </c>
    </row>
    <row r="51" spans="1:10" s="27" customFormat="1" x14ac:dyDescent="0.3">
      <c r="A51" s="86"/>
      <c r="B51" s="90"/>
      <c r="C51" s="103"/>
      <c r="D51" s="103"/>
      <c r="E51" s="103"/>
      <c r="F51" s="103"/>
      <c r="G51" s="103"/>
      <c r="H51" s="103"/>
      <c r="I51" s="103"/>
    </row>
    <row r="52" spans="1:10" s="27" customFormat="1" x14ac:dyDescent="0.3">
      <c r="A52" s="86" t="s">
        <v>44</v>
      </c>
      <c r="B52" s="87">
        <v>110</v>
      </c>
      <c r="C52" s="102">
        <f>C53</f>
        <v>2682.0219999999999</v>
      </c>
      <c r="D52" s="102">
        <v>2543.2890000000002</v>
      </c>
      <c r="E52" s="102">
        <f>SUM(F52:I52)</f>
        <v>2543.2889999999998</v>
      </c>
      <c r="F52" s="102">
        <f>F53</f>
        <v>705.38</v>
      </c>
      <c r="G52" s="102">
        <f>G53</f>
        <v>514.33199999999999</v>
      </c>
      <c r="H52" s="102">
        <f>H53</f>
        <v>649.33900000000006</v>
      </c>
      <c r="I52" s="102">
        <f>I53</f>
        <v>674.23800000000006</v>
      </c>
    </row>
    <row r="53" spans="1:10" s="27" customFormat="1" x14ac:dyDescent="0.3">
      <c r="A53" s="99" t="s">
        <v>200</v>
      </c>
      <c r="B53" s="87">
        <v>111</v>
      </c>
      <c r="C53" s="103">
        <v>2682.0219999999999</v>
      </c>
      <c r="D53" s="103">
        <v>2543.2890000000002</v>
      </c>
      <c r="E53" s="103">
        <f>F53+G53+H53+I53</f>
        <v>2543.2889999999998</v>
      </c>
      <c r="F53" s="103">
        <v>705.38</v>
      </c>
      <c r="G53" s="103">
        <v>514.33199999999999</v>
      </c>
      <c r="H53" s="103">
        <v>649.33900000000006</v>
      </c>
      <c r="I53" s="103">
        <v>674.23800000000006</v>
      </c>
      <c r="J53" s="31"/>
    </row>
    <row r="54" spans="1:10" s="27" customFormat="1" x14ac:dyDescent="0.3">
      <c r="A54" s="28" t="s">
        <v>179</v>
      </c>
      <c r="B54" s="87">
        <v>112</v>
      </c>
      <c r="C54" s="88">
        <v>0</v>
      </c>
      <c r="D54" s="89">
        <v>0</v>
      </c>
      <c r="E54" s="89">
        <v>0</v>
      </c>
      <c r="F54" s="89">
        <v>0</v>
      </c>
      <c r="G54" s="89">
        <v>0</v>
      </c>
      <c r="H54" s="89">
        <v>0</v>
      </c>
      <c r="I54" s="89">
        <v>0</v>
      </c>
    </row>
    <row r="55" spans="1:10" s="27" customFormat="1" x14ac:dyDescent="0.3">
      <c r="A55" s="86" t="s">
        <v>180</v>
      </c>
      <c r="B55" s="87">
        <v>113</v>
      </c>
      <c r="C55" s="88">
        <v>0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31"/>
    </row>
    <row r="56" spans="1:10" s="27" customFormat="1" x14ac:dyDescent="0.3">
      <c r="A56" s="86" t="s">
        <v>181</v>
      </c>
      <c r="B56" s="87">
        <v>114</v>
      </c>
      <c r="C56" s="88">
        <v>0</v>
      </c>
      <c r="D56" s="89">
        <v>0</v>
      </c>
      <c r="E56" s="89">
        <v>0</v>
      </c>
      <c r="F56" s="89">
        <v>0</v>
      </c>
      <c r="G56" s="89">
        <v>0</v>
      </c>
      <c r="H56" s="89">
        <v>0</v>
      </c>
      <c r="I56" s="89">
        <v>0</v>
      </c>
    </row>
    <row r="57" spans="1:10" s="27" customFormat="1" x14ac:dyDescent="0.3">
      <c r="A57" s="28" t="s">
        <v>201</v>
      </c>
      <c r="B57" s="87">
        <v>115</v>
      </c>
      <c r="C57" s="88">
        <v>0</v>
      </c>
      <c r="D57" s="89">
        <v>0</v>
      </c>
      <c r="E57" s="89">
        <v>0</v>
      </c>
      <c r="F57" s="89">
        <v>0</v>
      </c>
      <c r="G57" s="89">
        <v>0</v>
      </c>
      <c r="H57" s="89">
        <v>0</v>
      </c>
      <c r="I57" s="89">
        <v>0</v>
      </c>
    </row>
    <row r="58" spans="1:10" s="27" customFormat="1" x14ac:dyDescent="0.3">
      <c r="A58" s="86" t="s">
        <v>45</v>
      </c>
      <c r="B58" s="87">
        <v>130</v>
      </c>
      <c r="C58" s="32">
        <f t="shared" ref="C58:I58" si="1">C59+C60+C61+C62+C63+C64</f>
        <v>0</v>
      </c>
      <c r="D58" s="32">
        <f t="shared" si="1"/>
        <v>0</v>
      </c>
      <c r="E58" s="89">
        <f t="shared" si="1"/>
        <v>0</v>
      </c>
      <c r="F58" s="89">
        <f t="shared" si="1"/>
        <v>0</v>
      </c>
      <c r="G58" s="89">
        <f t="shared" si="1"/>
        <v>0</v>
      </c>
      <c r="H58" s="89">
        <f t="shared" si="1"/>
        <v>0</v>
      </c>
      <c r="I58" s="89">
        <f t="shared" si="1"/>
        <v>0</v>
      </c>
    </row>
    <row r="59" spans="1:10" s="27" customFormat="1" x14ac:dyDescent="0.35">
      <c r="A59" s="91" t="s">
        <v>46</v>
      </c>
      <c r="B59" s="87"/>
      <c r="C59" s="88">
        <v>0</v>
      </c>
      <c r="D59" s="88">
        <v>0</v>
      </c>
      <c r="E59" s="88">
        <v>0</v>
      </c>
      <c r="F59" s="88">
        <v>0</v>
      </c>
      <c r="G59" s="88">
        <v>0</v>
      </c>
      <c r="H59" s="88">
        <v>0</v>
      </c>
      <c r="I59" s="88">
        <v>0</v>
      </c>
    </row>
    <row r="60" spans="1:10" s="27" customFormat="1" x14ac:dyDescent="0.35">
      <c r="A60" s="91" t="s">
        <v>47</v>
      </c>
      <c r="B60" s="87">
        <v>131</v>
      </c>
      <c r="C60" s="88">
        <v>0</v>
      </c>
      <c r="D60" s="88">
        <v>0</v>
      </c>
      <c r="E60" s="88">
        <v>0</v>
      </c>
      <c r="F60" s="88">
        <v>0</v>
      </c>
      <c r="G60" s="88">
        <v>0</v>
      </c>
      <c r="H60" s="88">
        <v>0</v>
      </c>
      <c r="I60" s="88">
        <v>0</v>
      </c>
    </row>
    <row r="61" spans="1:10" s="27" customFormat="1" x14ac:dyDescent="0.35">
      <c r="A61" s="92" t="s">
        <v>48</v>
      </c>
      <c r="B61" s="87">
        <v>132</v>
      </c>
      <c r="C61" s="88">
        <v>0</v>
      </c>
      <c r="D61" s="88">
        <v>0</v>
      </c>
      <c r="E61" s="88">
        <v>0</v>
      </c>
      <c r="F61" s="88">
        <v>0</v>
      </c>
      <c r="G61" s="88">
        <v>0</v>
      </c>
      <c r="H61" s="88">
        <v>0</v>
      </c>
      <c r="I61" s="88">
        <v>0</v>
      </c>
    </row>
    <row r="62" spans="1:10" s="27" customFormat="1" x14ac:dyDescent="0.35">
      <c r="A62" s="92" t="s">
        <v>49</v>
      </c>
      <c r="B62" s="87">
        <v>133</v>
      </c>
      <c r="C62" s="88">
        <v>0</v>
      </c>
      <c r="D62" s="88">
        <v>0</v>
      </c>
      <c r="E62" s="88">
        <v>0</v>
      </c>
      <c r="F62" s="88">
        <v>0</v>
      </c>
      <c r="G62" s="88">
        <v>0</v>
      </c>
      <c r="H62" s="88">
        <v>0</v>
      </c>
      <c r="I62" s="88">
        <v>0</v>
      </c>
    </row>
    <row r="63" spans="1:10" s="27" customFormat="1" x14ac:dyDescent="0.35">
      <c r="A63" s="91" t="s">
        <v>50</v>
      </c>
      <c r="B63" s="93">
        <v>134</v>
      </c>
      <c r="C63" s="88">
        <v>0</v>
      </c>
      <c r="D63" s="88">
        <v>0</v>
      </c>
      <c r="E63" s="88">
        <v>0</v>
      </c>
      <c r="F63" s="88">
        <v>0</v>
      </c>
      <c r="G63" s="88">
        <v>0</v>
      </c>
      <c r="H63" s="88">
        <v>0</v>
      </c>
      <c r="I63" s="88">
        <v>0</v>
      </c>
    </row>
    <row r="64" spans="1:10" s="27" customFormat="1" ht="36" x14ac:dyDescent="0.35">
      <c r="A64" s="92" t="s">
        <v>51</v>
      </c>
      <c r="B64" s="93">
        <v>135</v>
      </c>
      <c r="C64" s="88">
        <v>0</v>
      </c>
      <c r="D64" s="88">
        <v>0</v>
      </c>
      <c r="E64" s="88">
        <v>0</v>
      </c>
      <c r="F64" s="88">
        <v>0</v>
      </c>
      <c r="G64" s="88">
        <v>0</v>
      </c>
      <c r="H64" s="88">
        <v>0</v>
      </c>
      <c r="I64" s="88">
        <v>0</v>
      </c>
    </row>
    <row r="65" spans="1:11" s="27" customFormat="1" ht="54" x14ac:dyDescent="0.35">
      <c r="A65" s="92" t="s">
        <v>52</v>
      </c>
      <c r="B65" s="93">
        <v>150</v>
      </c>
      <c r="C65" s="89">
        <v>0</v>
      </c>
      <c r="D65" s="89">
        <v>0</v>
      </c>
      <c r="E65" s="89">
        <v>0</v>
      </c>
      <c r="F65" s="89">
        <v>0</v>
      </c>
      <c r="G65" s="89">
        <v>0</v>
      </c>
      <c r="H65" s="89">
        <v>0</v>
      </c>
      <c r="I65" s="89">
        <v>0</v>
      </c>
    </row>
    <row r="66" spans="1:11" s="27" customFormat="1" x14ac:dyDescent="0.3">
      <c r="A66" s="86" t="s">
        <v>53</v>
      </c>
      <c r="B66" s="93">
        <v>160</v>
      </c>
      <c r="C66" s="89">
        <v>0</v>
      </c>
      <c r="D66" s="89">
        <v>0</v>
      </c>
      <c r="E66" s="89">
        <v>0</v>
      </c>
      <c r="F66" s="89">
        <v>0</v>
      </c>
      <c r="G66" s="89">
        <v>0</v>
      </c>
      <c r="H66" s="89">
        <v>0</v>
      </c>
      <c r="I66" s="89">
        <v>0</v>
      </c>
    </row>
    <row r="67" spans="1:11" s="27" customFormat="1" x14ac:dyDescent="0.3">
      <c r="A67" s="86" t="s">
        <v>54</v>
      </c>
      <c r="B67" s="94"/>
      <c r="C67" s="102">
        <f>C49+C52</f>
        <v>3743.7150000000001</v>
      </c>
      <c r="D67" s="102">
        <f>D49+D52</f>
        <v>4242.1010000000006</v>
      </c>
      <c r="E67" s="105">
        <f>F67+G67+H67+I67</f>
        <v>4423.2889999999998</v>
      </c>
      <c r="F67" s="105">
        <f>F49+F52</f>
        <v>1174.78</v>
      </c>
      <c r="G67" s="105">
        <f>G49+G52</f>
        <v>984.53199999999993</v>
      </c>
      <c r="H67" s="105">
        <f>H49+H52</f>
        <v>1119.539</v>
      </c>
      <c r="I67" s="105">
        <f>I49+I52</f>
        <v>1144.4380000000001</v>
      </c>
    </row>
    <row r="68" spans="1:11" x14ac:dyDescent="0.3">
      <c r="A68" s="95" t="s">
        <v>55</v>
      </c>
      <c r="B68" s="95"/>
      <c r="C68" s="106">
        <f>C69+C70+C71+C74+C77+C79</f>
        <v>1061.6930000000002</v>
      </c>
      <c r="D68" s="106">
        <f>D69+D70+D71+D74</f>
        <v>1698.8120000000001</v>
      </c>
      <c r="E68" s="105">
        <f>E69+E70+E71+E74</f>
        <v>1879.9999999999998</v>
      </c>
      <c r="F68" s="105">
        <f>F69+F70+F71+F72+F73+F74</f>
        <v>469.4</v>
      </c>
      <c r="G68" s="105">
        <f>G69+G70+G71+G74</f>
        <v>470.2</v>
      </c>
      <c r="H68" s="105">
        <f>H69+H70+H71+H74</f>
        <v>470.2</v>
      </c>
      <c r="I68" s="105">
        <f>I69+I70+I71+I74</f>
        <v>470.2</v>
      </c>
    </row>
    <row r="69" spans="1:11" x14ac:dyDescent="0.35">
      <c r="A69" s="86" t="s">
        <v>56</v>
      </c>
      <c r="B69" s="93">
        <v>200</v>
      </c>
      <c r="C69" s="103">
        <v>763.32299999999998</v>
      </c>
      <c r="D69" s="103">
        <v>1308.8620000000001</v>
      </c>
      <c r="E69" s="103">
        <f>F69+G69+H69+I69</f>
        <v>1480</v>
      </c>
      <c r="F69" s="107">
        <v>370</v>
      </c>
      <c r="G69" s="107">
        <v>370</v>
      </c>
      <c r="H69" s="107">
        <v>370</v>
      </c>
      <c r="I69" s="107">
        <v>370</v>
      </c>
    </row>
    <row r="70" spans="1:11" x14ac:dyDescent="0.35">
      <c r="A70" s="86" t="s">
        <v>57</v>
      </c>
      <c r="B70" s="93">
        <v>210</v>
      </c>
      <c r="C70" s="103">
        <v>167.93100000000001</v>
      </c>
      <c r="D70" s="103">
        <v>287.95</v>
      </c>
      <c r="E70" s="103">
        <f>F70+G70+H70+I70</f>
        <v>325.60000000000002</v>
      </c>
      <c r="F70" s="107">
        <v>81.400000000000006</v>
      </c>
      <c r="G70" s="107">
        <v>81.400000000000006</v>
      </c>
      <c r="H70" s="107">
        <v>81.400000000000006</v>
      </c>
      <c r="I70" s="107">
        <v>81.400000000000006</v>
      </c>
      <c r="K70" s="33"/>
    </row>
    <row r="71" spans="1:11" x14ac:dyDescent="0.35">
      <c r="A71" s="86" t="s">
        <v>58</v>
      </c>
      <c r="B71" s="93">
        <v>220</v>
      </c>
      <c r="C71" s="103">
        <v>21.483000000000001</v>
      </c>
      <c r="D71" s="103">
        <v>75</v>
      </c>
      <c r="E71" s="103">
        <f>F71+G71+H71+I71</f>
        <v>23.8</v>
      </c>
      <c r="F71" s="107">
        <v>5.8</v>
      </c>
      <c r="G71" s="107">
        <v>6</v>
      </c>
      <c r="H71" s="107">
        <v>6</v>
      </c>
      <c r="I71" s="107">
        <v>6</v>
      </c>
    </row>
    <row r="72" spans="1:11" x14ac:dyDescent="0.35">
      <c r="A72" s="86" t="s">
        <v>59</v>
      </c>
      <c r="B72" s="93">
        <v>230</v>
      </c>
      <c r="C72" s="103">
        <v>0</v>
      </c>
      <c r="D72" s="103">
        <v>0</v>
      </c>
      <c r="E72" s="103">
        <v>0</v>
      </c>
      <c r="F72" s="107">
        <v>0</v>
      </c>
      <c r="G72" s="107">
        <v>0</v>
      </c>
      <c r="H72" s="107">
        <v>0</v>
      </c>
      <c r="I72" s="107">
        <v>0</v>
      </c>
    </row>
    <row r="73" spans="1:11" x14ac:dyDescent="0.35">
      <c r="A73" s="86" t="s">
        <v>60</v>
      </c>
      <c r="B73" s="93">
        <v>240</v>
      </c>
      <c r="C73" s="103">
        <v>0</v>
      </c>
      <c r="D73" s="103">
        <v>0</v>
      </c>
      <c r="E73" s="103">
        <v>0</v>
      </c>
      <c r="F73" s="107">
        <v>0</v>
      </c>
      <c r="G73" s="107">
        <v>0</v>
      </c>
      <c r="H73" s="107">
        <v>0</v>
      </c>
      <c r="I73" s="107">
        <v>0</v>
      </c>
    </row>
    <row r="74" spans="1:11" x14ac:dyDescent="0.3">
      <c r="A74" s="86" t="s">
        <v>61</v>
      </c>
      <c r="B74" s="93">
        <v>250</v>
      </c>
      <c r="C74" s="103">
        <v>75.241</v>
      </c>
      <c r="D74" s="103">
        <v>27</v>
      </c>
      <c r="E74" s="103">
        <f>F74+G74+H74+I74</f>
        <v>50.599999999999994</v>
      </c>
      <c r="F74" s="103">
        <v>12.2</v>
      </c>
      <c r="G74" s="103">
        <v>12.8</v>
      </c>
      <c r="H74" s="103">
        <v>12.8</v>
      </c>
      <c r="I74" s="103">
        <v>12.8</v>
      </c>
    </row>
    <row r="75" spans="1:11" x14ac:dyDescent="0.35">
      <c r="A75" s="86" t="s">
        <v>62</v>
      </c>
      <c r="B75" s="93">
        <v>260</v>
      </c>
      <c r="C75" s="103">
        <v>0</v>
      </c>
      <c r="D75" s="103">
        <v>0</v>
      </c>
      <c r="E75" s="103">
        <v>0</v>
      </c>
      <c r="F75" s="107">
        <v>0</v>
      </c>
      <c r="G75" s="107">
        <v>0</v>
      </c>
      <c r="H75" s="107">
        <v>0</v>
      </c>
      <c r="I75" s="107">
        <v>0</v>
      </c>
    </row>
    <row r="76" spans="1:11" ht="25.5" customHeight="1" x14ac:dyDescent="0.35">
      <c r="A76" s="86" t="s">
        <v>53</v>
      </c>
      <c r="B76" s="93">
        <v>261</v>
      </c>
      <c r="C76" s="103">
        <v>0</v>
      </c>
      <c r="D76" s="103">
        <v>0</v>
      </c>
      <c r="E76" s="103">
        <v>0</v>
      </c>
      <c r="F76" s="107">
        <v>0</v>
      </c>
      <c r="G76" s="107">
        <v>0</v>
      </c>
      <c r="H76" s="107">
        <v>0</v>
      </c>
      <c r="I76" s="107">
        <v>0</v>
      </c>
    </row>
    <row r="77" spans="1:11" x14ac:dyDescent="0.35">
      <c r="A77" s="86" t="s">
        <v>63</v>
      </c>
      <c r="B77" s="93">
        <v>262</v>
      </c>
      <c r="C77" s="103">
        <v>1.5149999999999999</v>
      </c>
      <c r="D77" s="103">
        <v>0</v>
      </c>
      <c r="E77" s="103">
        <v>0</v>
      </c>
      <c r="F77" s="107">
        <v>0</v>
      </c>
      <c r="G77" s="107">
        <v>0</v>
      </c>
      <c r="H77" s="107">
        <v>0</v>
      </c>
      <c r="I77" s="107">
        <v>0</v>
      </c>
    </row>
    <row r="78" spans="1:11" x14ac:dyDescent="0.35">
      <c r="A78" s="86" t="s">
        <v>64</v>
      </c>
      <c r="B78" s="93">
        <v>263</v>
      </c>
      <c r="C78" s="103">
        <v>0</v>
      </c>
      <c r="D78" s="103"/>
      <c r="E78" s="103"/>
      <c r="F78" s="89">
        <v>0</v>
      </c>
      <c r="G78" s="107"/>
      <c r="H78" s="107"/>
      <c r="I78" s="89">
        <v>0</v>
      </c>
    </row>
    <row r="79" spans="1:11" x14ac:dyDescent="0.35">
      <c r="A79" s="86" t="s">
        <v>65</v>
      </c>
      <c r="B79" s="93">
        <v>264</v>
      </c>
      <c r="C79" s="103">
        <v>32.200000000000003</v>
      </c>
      <c r="D79" s="103">
        <v>0</v>
      </c>
      <c r="E79" s="103">
        <v>0</v>
      </c>
      <c r="F79" s="89">
        <v>0</v>
      </c>
      <c r="G79" s="107">
        <v>0</v>
      </c>
      <c r="H79" s="107"/>
      <c r="I79" s="89">
        <v>0</v>
      </c>
    </row>
    <row r="80" spans="1:11" x14ac:dyDescent="0.3">
      <c r="A80" s="95" t="s">
        <v>66</v>
      </c>
      <c r="B80" s="93">
        <v>270</v>
      </c>
      <c r="C80" s="102"/>
      <c r="D80" s="102"/>
      <c r="E80" s="108"/>
      <c r="F80" s="108"/>
      <c r="G80" s="108"/>
      <c r="H80" s="108"/>
      <c r="I80" s="108"/>
    </row>
    <row r="81" spans="1:9" x14ac:dyDescent="0.3">
      <c r="A81" s="28" t="s">
        <v>202</v>
      </c>
      <c r="B81" s="93">
        <v>271</v>
      </c>
      <c r="C81" s="102">
        <v>256.14600000000002</v>
      </c>
      <c r="D81" s="102">
        <v>347.4</v>
      </c>
      <c r="E81" s="109">
        <f>F81+G81+H81+I81</f>
        <v>347.4</v>
      </c>
      <c r="F81" s="110">
        <v>157.75299999999999</v>
      </c>
      <c r="G81" s="110">
        <v>54.399000000000001</v>
      </c>
      <c r="H81" s="110">
        <v>48.399000000000001</v>
      </c>
      <c r="I81" s="110">
        <v>86.849000000000004</v>
      </c>
    </row>
    <row r="82" spans="1:9" x14ac:dyDescent="0.3">
      <c r="A82" s="86" t="s">
        <v>184</v>
      </c>
      <c r="B82" s="93">
        <v>272</v>
      </c>
      <c r="C82" s="89">
        <v>0</v>
      </c>
      <c r="D82" s="89">
        <v>0</v>
      </c>
      <c r="E82" s="89">
        <v>0</v>
      </c>
      <c r="F82" s="89">
        <v>0</v>
      </c>
      <c r="G82" s="89">
        <v>0</v>
      </c>
      <c r="H82" s="89">
        <v>0</v>
      </c>
      <c r="I82" s="89">
        <v>0</v>
      </c>
    </row>
    <row r="83" spans="1:9" x14ac:dyDescent="0.3">
      <c r="A83" s="86" t="s">
        <v>182</v>
      </c>
      <c r="B83" s="93">
        <v>273</v>
      </c>
      <c r="C83" s="89">
        <v>0</v>
      </c>
      <c r="D83" s="89">
        <v>0</v>
      </c>
      <c r="E83" s="89">
        <v>0</v>
      </c>
      <c r="F83" s="89">
        <v>0</v>
      </c>
      <c r="G83" s="89">
        <v>0</v>
      </c>
      <c r="H83" s="89">
        <v>0</v>
      </c>
      <c r="I83" s="89">
        <v>0</v>
      </c>
    </row>
    <row r="84" spans="1:9" x14ac:dyDescent="0.3">
      <c r="A84" s="86" t="s">
        <v>183</v>
      </c>
      <c r="B84" s="93">
        <v>274</v>
      </c>
      <c r="C84" s="89">
        <v>0</v>
      </c>
      <c r="D84" s="89">
        <v>0</v>
      </c>
      <c r="E84" s="89">
        <v>0</v>
      </c>
      <c r="F84" s="89">
        <v>0</v>
      </c>
      <c r="G84" s="89">
        <v>0</v>
      </c>
      <c r="H84" s="89">
        <v>0</v>
      </c>
      <c r="I84" s="89">
        <v>0</v>
      </c>
    </row>
    <row r="85" spans="1:9" x14ac:dyDescent="0.3">
      <c r="A85" s="28" t="s">
        <v>203</v>
      </c>
      <c r="B85" s="93">
        <v>300</v>
      </c>
      <c r="C85" s="89">
        <v>0</v>
      </c>
      <c r="D85" s="89">
        <v>0</v>
      </c>
      <c r="E85" s="89">
        <v>0</v>
      </c>
      <c r="F85" s="89">
        <v>0</v>
      </c>
      <c r="G85" s="89">
        <v>0</v>
      </c>
      <c r="H85" s="89">
        <v>0</v>
      </c>
      <c r="I85" s="89">
        <v>0</v>
      </c>
    </row>
    <row r="86" spans="1:9" x14ac:dyDescent="0.3">
      <c r="A86" s="86" t="s">
        <v>67</v>
      </c>
      <c r="B86" s="93">
        <v>310</v>
      </c>
      <c r="C86" s="89">
        <v>0</v>
      </c>
      <c r="D86" s="89">
        <v>0</v>
      </c>
      <c r="E86" s="89">
        <v>0</v>
      </c>
      <c r="F86" s="89">
        <v>0</v>
      </c>
      <c r="G86" s="89">
        <v>0</v>
      </c>
      <c r="H86" s="89">
        <v>0</v>
      </c>
      <c r="I86" s="89">
        <v>0</v>
      </c>
    </row>
    <row r="87" spans="1:9" x14ac:dyDescent="0.3">
      <c r="A87" s="95" t="s">
        <v>68</v>
      </c>
      <c r="B87" s="93">
        <v>320</v>
      </c>
      <c r="C87" s="89">
        <v>0</v>
      </c>
      <c r="D87" s="89">
        <v>0</v>
      </c>
      <c r="E87" s="89">
        <v>0</v>
      </c>
      <c r="F87" s="89">
        <v>0</v>
      </c>
      <c r="G87" s="89">
        <v>0</v>
      </c>
      <c r="H87" s="89">
        <v>0</v>
      </c>
      <c r="I87" s="89">
        <v>0</v>
      </c>
    </row>
    <row r="88" spans="1:9" x14ac:dyDescent="0.3">
      <c r="A88" s="86" t="s">
        <v>69</v>
      </c>
      <c r="B88" s="93">
        <v>321</v>
      </c>
      <c r="C88" s="89">
        <v>0</v>
      </c>
      <c r="D88" s="89">
        <v>0</v>
      </c>
      <c r="E88" s="89">
        <f>F88+G88+H88+I88</f>
        <v>0</v>
      </c>
      <c r="F88" s="89">
        <v>0</v>
      </c>
      <c r="G88" s="89">
        <v>0</v>
      </c>
      <c r="H88" s="89">
        <v>0</v>
      </c>
      <c r="I88" s="89">
        <v>0</v>
      </c>
    </row>
    <row r="89" spans="1:9" x14ac:dyDescent="0.3">
      <c r="A89" s="96" t="s">
        <v>70</v>
      </c>
      <c r="B89" s="93">
        <v>322</v>
      </c>
      <c r="C89" s="89">
        <v>0</v>
      </c>
      <c r="D89" s="89">
        <v>0</v>
      </c>
      <c r="E89" s="89">
        <f>F89+G89+H89+I89</f>
        <v>0</v>
      </c>
      <c r="F89" s="89">
        <v>0</v>
      </c>
      <c r="G89" s="89">
        <v>0</v>
      </c>
      <c r="H89" s="89">
        <v>0</v>
      </c>
      <c r="I89" s="89">
        <v>0</v>
      </c>
    </row>
    <row r="90" spans="1:9" x14ac:dyDescent="0.35">
      <c r="A90" s="92" t="s">
        <v>71</v>
      </c>
      <c r="B90" s="87">
        <v>323</v>
      </c>
      <c r="C90" s="89">
        <v>0</v>
      </c>
      <c r="D90" s="89">
        <v>0</v>
      </c>
      <c r="E90" s="89">
        <f>F90+G90+H90+I90</f>
        <v>0</v>
      </c>
      <c r="F90" s="89">
        <v>0</v>
      </c>
      <c r="G90" s="89">
        <v>0</v>
      </c>
      <c r="H90" s="89">
        <v>0</v>
      </c>
      <c r="I90" s="89">
        <v>0</v>
      </c>
    </row>
    <row r="91" spans="1:9" x14ac:dyDescent="0.3">
      <c r="A91" s="86" t="s">
        <v>72</v>
      </c>
      <c r="B91" s="93">
        <v>330</v>
      </c>
      <c r="C91" s="89">
        <v>0</v>
      </c>
      <c r="D91" s="89">
        <v>0</v>
      </c>
      <c r="E91" s="89">
        <f>F91+G91+H91+I91</f>
        <v>0</v>
      </c>
      <c r="F91" s="89">
        <v>0</v>
      </c>
      <c r="G91" s="89">
        <v>0</v>
      </c>
      <c r="H91" s="89">
        <v>0</v>
      </c>
      <c r="I91" s="89">
        <v>0</v>
      </c>
    </row>
    <row r="92" spans="1:9" x14ac:dyDescent="0.3">
      <c r="A92" s="144" t="s">
        <v>73</v>
      </c>
      <c r="B92" s="144"/>
      <c r="C92" s="144"/>
      <c r="D92" s="144"/>
      <c r="E92" s="144"/>
      <c r="F92" s="144"/>
      <c r="G92" s="144"/>
      <c r="H92" s="144"/>
      <c r="I92" s="144"/>
    </row>
    <row r="93" spans="1:9" x14ac:dyDescent="0.3">
      <c r="A93" s="86" t="s">
        <v>74</v>
      </c>
      <c r="B93" s="93">
        <v>400</v>
      </c>
      <c r="C93" s="103">
        <v>457.887</v>
      </c>
      <c r="D93" s="103">
        <v>465.43099999999998</v>
      </c>
      <c r="E93" s="103">
        <f>F93+G93+H93+I93</f>
        <v>465.43130000000008</v>
      </c>
      <c r="F93" s="103">
        <v>160.41900000000001</v>
      </c>
      <c r="G93" s="103">
        <v>6.4489999999999998</v>
      </c>
      <c r="H93" s="103">
        <v>154.221</v>
      </c>
      <c r="I93" s="103">
        <v>144.34229999999999</v>
      </c>
    </row>
    <row r="94" spans="1:9" x14ac:dyDescent="0.3">
      <c r="A94" s="86" t="s">
        <v>75</v>
      </c>
      <c r="B94" s="93">
        <v>410</v>
      </c>
      <c r="C94" s="103">
        <v>1483.16</v>
      </c>
      <c r="D94" s="103">
        <v>1286.3019999999999</v>
      </c>
      <c r="E94" s="103">
        <f>F94+G94+H94+I94</f>
        <v>1286.3019999999999</v>
      </c>
      <c r="F94" s="103">
        <v>294.70600000000002</v>
      </c>
      <c r="G94" s="103">
        <v>330.53399999999999</v>
      </c>
      <c r="H94" s="103">
        <v>330.53100000000001</v>
      </c>
      <c r="I94" s="103">
        <v>330.53100000000001</v>
      </c>
    </row>
    <row r="95" spans="1:9" x14ac:dyDescent="0.3">
      <c r="A95" s="86" t="s">
        <v>76</v>
      </c>
      <c r="B95" s="93">
        <v>420</v>
      </c>
      <c r="C95" s="103">
        <v>353.33300000000003</v>
      </c>
      <c r="D95" s="103">
        <v>302.35599999999999</v>
      </c>
      <c r="E95" s="103">
        <f>F95+G95+H95+I95</f>
        <v>302.35599999999999</v>
      </c>
      <c r="F95" s="103">
        <v>68.905000000000001</v>
      </c>
      <c r="G95" s="103">
        <v>77.816999999999993</v>
      </c>
      <c r="H95" s="103">
        <v>77.816999999999993</v>
      </c>
      <c r="I95" s="103">
        <v>77.816999999999993</v>
      </c>
    </row>
    <row r="96" spans="1:9" x14ac:dyDescent="0.3">
      <c r="A96" s="86" t="s">
        <v>67</v>
      </c>
      <c r="B96" s="93">
        <v>430</v>
      </c>
      <c r="C96" s="103">
        <v>242.821</v>
      </c>
      <c r="D96" s="103">
        <v>415.084</v>
      </c>
      <c r="E96" s="103">
        <v>415.084</v>
      </c>
      <c r="F96" s="103">
        <v>415.084</v>
      </c>
      <c r="G96" s="103">
        <v>0</v>
      </c>
      <c r="H96" s="103">
        <v>0</v>
      </c>
      <c r="I96" s="103">
        <v>0</v>
      </c>
    </row>
    <row r="97" spans="1:14" x14ac:dyDescent="0.3">
      <c r="A97" s="86" t="s">
        <v>77</v>
      </c>
      <c r="B97" s="93">
        <v>440</v>
      </c>
      <c r="C97" s="103">
        <v>131.49600000000001</v>
      </c>
      <c r="D97" s="103">
        <v>141.80000000000001</v>
      </c>
      <c r="E97" s="103">
        <f>F97+G97+H97+I97</f>
        <v>141.80000000000001</v>
      </c>
      <c r="F97" s="103">
        <v>23.597000000000001</v>
      </c>
      <c r="G97" s="103">
        <v>45.133000000000003</v>
      </c>
      <c r="H97" s="103">
        <v>38.371000000000002</v>
      </c>
      <c r="I97" s="103">
        <v>34.698999999999998</v>
      </c>
    </row>
    <row r="98" spans="1:14" x14ac:dyDescent="0.3">
      <c r="A98" s="28" t="s">
        <v>78</v>
      </c>
      <c r="B98" s="8">
        <v>450</v>
      </c>
      <c r="C98" s="111">
        <f>C93+C94+C95+C97</f>
        <v>2425.8760000000002</v>
      </c>
      <c r="D98" s="111">
        <f>D93+D94+D95+D97</f>
        <v>2195.8890000000001</v>
      </c>
      <c r="E98" s="111">
        <f>F98+G98+H98+I98</f>
        <v>2195.8892999999998</v>
      </c>
      <c r="F98" s="111">
        <f>F93+F94+F95+F97</f>
        <v>547.62699999999995</v>
      </c>
      <c r="G98" s="111">
        <f>G93+G94+G95+G97</f>
        <v>459.93299999999999</v>
      </c>
      <c r="H98" s="111">
        <f>H93+H94+H95+H97</f>
        <v>600.93999999999994</v>
      </c>
      <c r="I98" s="111">
        <f>I93+I94+I95+I97</f>
        <v>587.38929999999993</v>
      </c>
    </row>
    <row r="99" spans="1:14" x14ac:dyDescent="0.3">
      <c r="A99" s="143" t="s">
        <v>79</v>
      </c>
      <c r="B99" s="143"/>
      <c r="C99" s="143"/>
      <c r="D99" s="143"/>
      <c r="E99" s="143"/>
      <c r="F99" s="143"/>
      <c r="G99" s="143"/>
      <c r="H99" s="143"/>
      <c r="I99" s="143"/>
    </row>
    <row r="100" spans="1:14" s="100" customFormat="1" x14ac:dyDescent="0.3">
      <c r="A100" s="86" t="s">
        <v>80</v>
      </c>
      <c r="B100" s="93">
        <v>500</v>
      </c>
      <c r="C100" s="89">
        <v>0</v>
      </c>
      <c r="D100" s="89">
        <v>0</v>
      </c>
      <c r="E100" s="89">
        <f t="shared" ref="E100:E101" si="2">F100+G100+H100+I100</f>
        <v>0</v>
      </c>
      <c r="F100" s="89">
        <v>0</v>
      </c>
      <c r="G100" s="89">
        <v>0</v>
      </c>
      <c r="H100" s="89">
        <v>0</v>
      </c>
      <c r="I100" s="89">
        <v>0</v>
      </c>
      <c r="J100" s="101"/>
      <c r="K100" s="101"/>
      <c r="L100" s="101"/>
      <c r="M100" s="101"/>
      <c r="N100" s="101"/>
    </row>
    <row r="101" spans="1:14" s="100" customFormat="1" ht="24" customHeight="1" x14ac:dyDescent="0.3">
      <c r="A101" s="86" t="s">
        <v>81</v>
      </c>
      <c r="B101" s="94">
        <v>501</v>
      </c>
      <c r="C101" s="89">
        <v>0</v>
      </c>
      <c r="D101" s="89">
        <v>0</v>
      </c>
      <c r="E101" s="89">
        <f t="shared" si="2"/>
        <v>0</v>
      </c>
      <c r="F101" s="89">
        <v>0</v>
      </c>
      <c r="G101" s="89">
        <v>0</v>
      </c>
      <c r="H101" s="89">
        <v>0</v>
      </c>
      <c r="I101" s="89">
        <v>0</v>
      </c>
      <c r="J101" s="101"/>
      <c r="K101" s="101"/>
      <c r="L101" s="101"/>
      <c r="M101" s="101"/>
      <c r="N101" s="101"/>
    </row>
    <row r="102" spans="1:14" x14ac:dyDescent="0.3">
      <c r="A102" s="34" t="s">
        <v>82</v>
      </c>
      <c r="B102" s="35">
        <v>510</v>
      </c>
      <c r="C102" s="32">
        <v>0</v>
      </c>
      <c r="D102" s="32">
        <v>0</v>
      </c>
      <c r="E102" s="30">
        <v>0</v>
      </c>
      <c r="F102" s="89">
        <v>0</v>
      </c>
      <c r="G102" s="89">
        <v>0</v>
      </c>
      <c r="H102" s="89">
        <f>I102+J102+K102+L102</f>
        <v>0</v>
      </c>
      <c r="I102" s="114">
        <v>0</v>
      </c>
      <c r="J102" s="115"/>
      <c r="K102" s="115"/>
      <c r="L102" s="115"/>
      <c r="M102" s="115"/>
      <c r="N102" s="115"/>
    </row>
    <row r="103" spans="1:14" x14ac:dyDescent="0.3">
      <c r="A103" s="28" t="s">
        <v>83</v>
      </c>
      <c r="B103" s="36">
        <v>511</v>
      </c>
      <c r="C103" s="89">
        <v>0</v>
      </c>
      <c r="D103" s="89">
        <v>0</v>
      </c>
      <c r="E103" s="89">
        <f>F103+G103+H103+I103</f>
        <v>0</v>
      </c>
      <c r="F103" s="89">
        <v>0</v>
      </c>
      <c r="G103" s="89">
        <v>0</v>
      </c>
      <c r="H103" s="89">
        <v>0</v>
      </c>
      <c r="I103" s="89">
        <v>0</v>
      </c>
    </row>
    <row r="104" spans="1:14" x14ac:dyDescent="0.3">
      <c r="A104" s="28" t="s">
        <v>84</v>
      </c>
      <c r="B104" s="37">
        <v>512</v>
      </c>
      <c r="C104" s="30">
        <v>0</v>
      </c>
      <c r="D104" s="30">
        <v>0</v>
      </c>
      <c r="E104" s="30">
        <v>0</v>
      </c>
      <c r="F104" s="30"/>
      <c r="G104" s="30">
        <v>0</v>
      </c>
      <c r="H104" s="30"/>
      <c r="I104" s="30"/>
    </row>
    <row r="105" spans="1:14" x14ac:dyDescent="0.3">
      <c r="A105" s="28" t="s">
        <v>85</v>
      </c>
      <c r="B105" s="36">
        <v>513</v>
      </c>
      <c r="C105" s="89">
        <v>0</v>
      </c>
      <c r="D105" s="89">
        <v>0</v>
      </c>
      <c r="E105" s="89">
        <f t="shared" ref="E105:E106" si="3">F105+G105+H105+I105</f>
        <v>0</v>
      </c>
      <c r="F105" s="89">
        <v>0</v>
      </c>
      <c r="G105" s="89">
        <v>0</v>
      </c>
      <c r="H105" s="89">
        <v>0</v>
      </c>
      <c r="I105" s="89">
        <v>0</v>
      </c>
    </row>
    <row r="106" spans="1:14" x14ac:dyDescent="0.3">
      <c r="A106" s="28" t="s">
        <v>86</v>
      </c>
      <c r="B106" s="37">
        <v>514</v>
      </c>
      <c r="C106" s="89">
        <v>0</v>
      </c>
      <c r="D106" s="89">
        <v>0</v>
      </c>
      <c r="E106" s="89">
        <f t="shared" si="3"/>
        <v>0</v>
      </c>
      <c r="F106" s="89">
        <v>0</v>
      </c>
      <c r="G106" s="89">
        <v>0</v>
      </c>
      <c r="H106" s="89">
        <v>0</v>
      </c>
      <c r="I106" s="89">
        <v>0</v>
      </c>
    </row>
    <row r="107" spans="1:14" ht="36" x14ac:dyDescent="0.3">
      <c r="A107" s="28" t="s">
        <v>87</v>
      </c>
      <c r="B107" s="36">
        <v>515</v>
      </c>
      <c r="C107" s="88">
        <v>0</v>
      </c>
      <c r="D107" s="30">
        <v>0</v>
      </c>
      <c r="E107" s="32">
        <v>0</v>
      </c>
      <c r="F107" s="89">
        <v>0</v>
      </c>
      <c r="G107" s="89">
        <v>0</v>
      </c>
      <c r="H107" s="89">
        <f>I107+J107+K107+L107</f>
        <v>0</v>
      </c>
      <c r="I107" s="114">
        <v>0</v>
      </c>
      <c r="J107" s="115"/>
      <c r="K107" s="115"/>
      <c r="L107" s="115"/>
      <c r="M107" s="115"/>
      <c r="N107" s="115"/>
    </row>
    <row r="108" spans="1:14" x14ac:dyDescent="0.3">
      <c r="A108" s="28" t="s">
        <v>88</v>
      </c>
      <c r="B108" s="38">
        <v>516</v>
      </c>
      <c r="C108" s="89">
        <v>0</v>
      </c>
      <c r="D108" s="89">
        <v>0</v>
      </c>
      <c r="E108" s="89">
        <f>F108+G108+H108+I108</f>
        <v>0</v>
      </c>
      <c r="F108" s="89">
        <v>0</v>
      </c>
      <c r="G108" s="89">
        <v>0</v>
      </c>
      <c r="H108" s="89">
        <v>0</v>
      </c>
      <c r="I108" s="89">
        <v>0</v>
      </c>
    </row>
    <row r="109" spans="1:14" x14ac:dyDescent="0.3">
      <c r="A109" s="143" t="s">
        <v>89</v>
      </c>
      <c r="B109" s="143"/>
      <c r="C109" s="143"/>
      <c r="D109" s="143"/>
      <c r="E109" s="143"/>
      <c r="F109" s="143"/>
      <c r="G109" s="143"/>
      <c r="H109" s="143"/>
      <c r="I109" s="143"/>
    </row>
    <row r="110" spans="1:14" x14ac:dyDescent="0.3">
      <c r="A110" s="28" t="s">
        <v>90</v>
      </c>
      <c r="B110" s="8">
        <v>600</v>
      </c>
      <c r="C110" s="89">
        <v>0</v>
      </c>
      <c r="D110" s="89">
        <v>0</v>
      </c>
      <c r="E110" s="89">
        <f t="shared" ref="E110:E119" si="4">F110+G110+H110+I110</f>
        <v>0</v>
      </c>
      <c r="F110" s="89">
        <v>0</v>
      </c>
      <c r="G110" s="89">
        <v>0</v>
      </c>
      <c r="H110" s="89">
        <v>0</v>
      </c>
      <c r="I110" s="89">
        <v>0</v>
      </c>
    </row>
    <row r="111" spans="1:14" x14ac:dyDescent="0.3">
      <c r="A111" s="39" t="s">
        <v>91</v>
      </c>
      <c r="B111" s="38">
        <v>601</v>
      </c>
      <c r="C111" s="89">
        <v>0</v>
      </c>
      <c r="D111" s="89">
        <v>0</v>
      </c>
      <c r="E111" s="89">
        <f t="shared" si="4"/>
        <v>0</v>
      </c>
      <c r="F111" s="89">
        <v>0</v>
      </c>
      <c r="G111" s="89">
        <v>0</v>
      </c>
      <c r="H111" s="89">
        <v>0</v>
      </c>
      <c r="I111" s="89">
        <v>0</v>
      </c>
    </row>
    <row r="112" spans="1:14" x14ac:dyDescent="0.3">
      <c r="A112" s="39" t="s">
        <v>92</v>
      </c>
      <c r="B112" s="38">
        <v>602</v>
      </c>
      <c r="C112" s="89">
        <v>0</v>
      </c>
      <c r="D112" s="89">
        <v>0</v>
      </c>
      <c r="E112" s="89">
        <f t="shared" si="4"/>
        <v>0</v>
      </c>
      <c r="F112" s="89">
        <v>0</v>
      </c>
      <c r="G112" s="89">
        <v>0</v>
      </c>
      <c r="H112" s="89">
        <v>0</v>
      </c>
      <c r="I112" s="89">
        <v>0</v>
      </c>
    </row>
    <row r="113" spans="1:15" x14ac:dyDescent="0.3">
      <c r="A113" s="39" t="s">
        <v>93</v>
      </c>
      <c r="B113" s="38">
        <v>603</v>
      </c>
      <c r="C113" s="89">
        <v>0</v>
      </c>
      <c r="D113" s="89">
        <v>0</v>
      </c>
      <c r="E113" s="89">
        <f t="shared" si="4"/>
        <v>0</v>
      </c>
      <c r="F113" s="89">
        <v>0</v>
      </c>
      <c r="G113" s="89">
        <v>0</v>
      </c>
      <c r="H113" s="89">
        <v>0</v>
      </c>
      <c r="I113" s="89">
        <v>0</v>
      </c>
    </row>
    <row r="114" spans="1:15" x14ac:dyDescent="0.3">
      <c r="A114" s="28" t="s">
        <v>94</v>
      </c>
      <c r="B114" s="8">
        <v>610</v>
      </c>
      <c r="C114" s="89">
        <v>0</v>
      </c>
      <c r="D114" s="89">
        <v>0</v>
      </c>
      <c r="E114" s="89">
        <f t="shared" si="4"/>
        <v>0</v>
      </c>
      <c r="F114" s="89">
        <v>0</v>
      </c>
      <c r="G114" s="89">
        <v>0</v>
      </c>
      <c r="H114" s="89">
        <v>0</v>
      </c>
      <c r="I114" s="89">
        <v>0</v>
      </c>
    </row>
    <row r="115" spans="1:15" x14ac:dyDescent="0.3">
      <c r="A115" s="28" t="s">
        <v>95</v>
      </c>
      <c r="B115" s="8">
        <v>620</v>
      </c>
      <c r="C115" s="89">
        <v>0</v>
      </c>
      <c r="D115" s="89">
        <v>0</v>
      </c>
      <c r="E115" s="89">
        <f t="shared" si="4"/>
        <v>0</v>
      </c>
      <c r="F115" s="89">
        <v>0</v>
      </c>
      <c r="G115" s="89">
        <v>0</v>
      </c>
      <c r="H115" s="89">
        <v>0</v>
      </c>
      <c r="I115" s="89">
        <v>0</v>
      </c>
    </row>
    <row r="116" spans="1:15" x14ac:dyDescent="0.3">
      <c r="A116" s="39" t="s">
        <v>91</v>
      </c>
      <c r="B116" s="38">
        <v>621</v>
      </c>
      <c r="C116" s="89">
        <v>0</v>
      </c>
      <c r="D116" s="89">
        <v>0</v>
      </c>
      <c r="E116" s="89">
        <f t="shared" si="4"/>
        <v>0</v>
      </c>
      <c r="F116" s="89">
        <v>0</v>
      </c>
      <c r="G116" s="89">
        <v>0</v>
      </c>
      <c r="H116" s="89">
        <v>0</v>
      </c>
      <c r="I116" s="89">
        <v>0</v>
      </c>
    </row>
    <row r="117" spans="1:15" x14ac:dyDescent="0.3">
      <c r="A117" s="39" t="s">
        <v>92</v>
      </c>
      <c r="B117" s="38">
        <v>622</v>
      </c>
      <c r="C117" s="89">
        <v>0</v>
      </c>
      <c r="D117" s="89">
        <v>0</v>
      </c>
      <c r="E117" s="89">
        <f t="shared" si="4"/>
        <v>0</v>
      </c>
      <c r="F117" s="89">
        <v>0</v>
      </c>
      <c r="G117" s="89">
        <v>0</v>
      </c>
      <c r="H117" s="89">
        <v>0</v>
      </c>
      <c r="I117" s="89">
        <v>0</v>
      </c>
      <c r="K117" s="33"/>
    </row>
    <row r="118" spans="1:15" x14ac:dyDescent="0.3">
      <c r="A118" s="39" t="s">
        <v>93</v>
      </c>
      <c r="B118" s="38">
        <v>623</v>
      </c>
      <c r="C118" s="89">
        <v>0</v>
      </c>
      <c r="D118" s="89">
        <v>0</v>
      </c>
      <c r="E118" s="89">
        <f t="shared" si="4"/>
        <v>0</v>
      </c>
      <c r="F118" s="89">
        <v>0</v>
      </c>
      <c r="G118" s="89">
        <v>0</v>
      </c>
      <c r="H118" s="89">
        <v>0</v>
      </c>
      <c r="I118" s="89">
        <v>0</v>
      </c>
    </row>
    <row r="119" spans="1:15" x14ac:dyDescent="0.3">
      <c r="A119" s="28" t="s">
        <v>96</v>
      </c>
      <c r="B119" s="8">
        <v>630</v>
      </c>
      <c r="C119" s="89">
        <v>0</v>
      </c>
      <c r="D119" s="89">
        <v>0</v>
      </c>
      <c r="E119" s="89">
        <f t="shared" si="4"/>
        <v>0</v>
      </c>
      <c r="F119" s="89">
        <v>0</v>
      </c>
      <c r="G119" s="89">
        <v>0</v>
      </c>
      <c r="H119" s="89">
        <v>0</v>
      </c>
      <c r="I119" s="89">
        <v>0</v>
      </c>
    </row>
    <row r="120" spans="1:15" x14ac:dyDescent="0.3">
      <c r="A120" s="34" t="s">
        <v>97</v>
      </c>
      <c r="B120" s="40">
        <v>700</v>
      </c>
      <c r="C120" s="111">
        <f t="shared" ref="C120:I120" si="5">C67</f>
        <v>3743.7150000000001</v>
      </c>
      <c r="D120" s="111">
        <f t="shared" si="5"/>
        <v>4242.1010000000006</v>
      </c>
      <c r="E120" s="102">
        <f t="shared" si="5"/>
        <v>4423.2889999999998</v>
      </c>
      <c r="F120" s="111">
        <f t="shared" si="5"/>
        <v>1174.78</v>
      </c>
      <c r="G120" s="111">
        <f t="shared" si="5"/>
        <v>984.53199999999993</v>
      </c>
      <c r="H120" s="111">
        <f t="shared" si="5"/>
        <v>1119.539</v>
      </c>
      <c r="I120" s="111">
        <f t="shared" si="5"/>
        <v>1144.4380000000001</v>
      </c>
    </row>
    <row r="121" spans="1:15" ht="20.100000000000001" customHeight="1" x14ac:dyDescent="0.3">
      <c r="A121" s="34" t="s">
        <v>98</v>
      </c>
      <c r="B121" s="40">
        <v>800</v>
      </c>
      <c r="C121" s="102">
        <f t="shared" ref="C121:I121" si="6">C68+C81+C86+C88+C89+C90+C98</f>
        <v>3743.7150000000001</v>
      </c>
      <c r="D121" s="102">
        <f t="shared" si="6"/>
        <v>4242.1010000000006</v>
      </c>
      <c r="E121" s="102">
        <f t="shared" si="6"/>
        <v>4423.2892999999995</v>
      </c>
      <c r="F121" s="102">
        <f t="shared" si="6"/>
        <v>1174.78</v>
      </c>
      <c r="G121" s="102">
        <f t="shared" si="6"/>
        <v>984.53199999999993</v>
      </c>
      <c r="H121" s="102">
        <f t="shared" si="6"/>
        <v>1119.5389999999998</v>
      </c>
      <c r="I121" s="102">
        <f t="shared" si="6"/>
        <v>1144.4382999999998</v>
      </c>
      <c r="J121" s="84"/>
      <c r="K121" s="33"/>
      <c r="L121" s="33"/>
      <c r="M121" s="33"/>
      <c r="N121" s="33"/>
      <c r="O121" s="33"/>
    </row>
    <row r="122" spans="1:15" x14ac:dyDescent="0.3">
      <c r="A122" s="28" t="s">
        <v>99</v>
      </c>
      <c r="B122" s="29">
        <v>850</v>
      </c>
      <c r="C122" s="112"/>
      <c r="D122" s="112"/>
      <c r="E122" s="112"/>
      <c r="F122" s="112"/>
      <c r="G122" s="112"/>
      <c r="H122" s="112"/>
      <c r="I122" s="112"/>
    </row>
    <row r="123" spans="1:15" x14ac:dyDescent="0.3">
      <c r="A123" s="143" t="s">
        <v>100</v>
      </c>
      <c r="B123" s="143"/>
      <c r="C123" s="113"/>
      <c r="D123" s="113"/>
      <c r="E123" s="111"/>
      <c r="F123" s="111" t="s">
        <v>175</v>
      </c>
      <c r="G123" s="111" t="s">
        <v>176</v>
      </c>
      <c r="H123" s="111" t="s">
        <v>177</v>
      </c>
      <c r="I123" s="111" t="s">
        <v>178</v>
      </c>
    </row>
    <row r="124" spans="1:15" x14ac:dyDescent="0.3">
      <c r="A124" s="28" t="s">
        <v>101</v>
      </c>
      <c r="B124" s="29">
        <v>900</v>
      </c>
      <c r="C124" s="116">
        <v>24</v>
      </c>
      <c r="D124" s="116">
        <v>24</v>
      </c>
      <c r="E124" s="117">
        <v>24</v>
      </c>
      <c r="F124" s="117">
        <v>24</v>
      </c>
      <c r="G124" s="117">
        <v>24</v>
      </c>
      <c r="H124" s="117">
        <v>24</v>
      </c>
      <c r="I124" s="117">
        <v>24</v>
      </c>
    </row>
    <row r="125" spans="1:15" x14ac:dyDescent="0.3">
      <c r="A125" s="28" t="s">
        <v>102</v>
      </c>
      <c r="B125" s="29">
        <v>910</v>
      </c>
      <c r="C125" s="111">
        <v>15400.056</v>
      </c>
      <c r="D125" s="111">
        <v>15177.672</v>
      </c>
      <c r="E125" s="111">
        <v>15177.672</v>
      </c>
      <c r="F125" s="111">
        <v>15177.672</v>
      </c>
      <c r="G125" s="111">
        <v>15177.672</v>
      </c>
      <c r="H125" s="111">
        <v>15177.672</v>
      </c>
      <c r="I125" s="111">
        <v>15177.672</v>
      </c>
    </row>
    <row r="126" spans="1:15" x14ac:dyDescent="0.3">
      <c r="A126" s="28" t="s">
        <v>103</v>
      </c>
      <c r="B126" s="29">
        <v>920</v>
      </c>
      <c r="C126" s="30">
        <v>0</v>
      </c>
      <c r="D126" s="30">
        <v>0</v>
      </c>
      <c r="E126" s="30">
        <v>0</v>
      </c>
      <c r="F126" s="30">
        <v>0</v>
      </c>
      <c r="G126" s="30"/>
      <c r="H126" s="30">
        <v>0</v>
      </c>
      <c r="I126" s="30">
        <v>0</v>
      </c>
    </row>
    <row r="127" spans="1:15" x14ac:dyDescent="0.3">
      <c r="A127" s="28" t="s">
        <v>104</v>
      </c>
      <c r="B127" s="29">
        <v>930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</row>
    <row r="128" spans="1:15" x14ac:dyDescent="0.3">
      <c r="A128" s="28" t="s">
        <v>105</v>
      </c>
      <c r="B128" s="29">
        <v>940</v>
      </c>
      <c r="C128" s="30">
        <v>0</v>
      </c>
      <c r="D128" s="30">
        <v>0</v>
      </c>
      <c r="E128" s="30">
        <v>0</v>
      </c>
      <c r="F128" s="104">
        <v>16553.89</v>
      </c>
      <c r="G128" s="30">
        <v>0</v>
      </c>
      <c r="H128" s="30">
        <v>0</v>
      </c>
      <c r="I128" s="30">
        <v>0</v>
      </c>
    </row>
    <row r="129" spans="1:9" x14ac:dyDescent="0.3">
      <c r="A129" s="28" t="s">
        <v>106</v>
      </c>
      <c r="B129" s="29">
        <v>950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</row>
    <row r="130" spans="1:9" x14ac:dyDescent="0.3">
      <c r="A130" s="41"/>
      <c r="B130" s="42"/>
      <c r="C130" s="43"/>
      <c r="D130" s="43"/>
      <c r="E130" s="43"/>
      <c r="F130" s="43"/>
      <c r="G130" s="43"/>
      <c r="H130" s="43"/>
      <c r="I130" s="43"/>
    </row>
    <row r="131" spans="1:9" x14ac:dyDescent="0.3">
      <c r="A131" s="41"/>
      <c r="B131" s="42"/>
      <c r="C131" s="43"/>
      <c r="D131" s="43"/>
      <c r="E131" s="43"/>
      <c r="F131" s="43"/>
      <c r="G131" s="43"/>
      <c r="H131" s="43"/>
      <c r="I131" s="43"/>
    </row>
    <row r="132" spans="1:9" x14ac:dyDescent="0.3">
      <c r="A132" s="41"/>
      <c r="C132" s="44"/>
      <c r="D132" s="45"/>
      <c r="E132" s="45"/>
      <c r="F132" s="45"/>
      <c r="G132" s="45"/>
      <c r="H132" s="45"/>
      <c r="I132" s="45"/>
    </row>
    <row r="133" spans="1:9" x14ac:dyDescent="0.3">
      <c r="A133" s="41" t="s">
        <v>211</v>
      </c>
      <c r="B133" s="42"/>
      <c r="C133" s="122" t="s">
        <v>107</v>
      </c>
      <c r="D133" s="122"/>
      <c r="E133" s="122"/>
      <c r="F133" s="46"/>
      <c r="G133" s="123" t="s">
        <v>212</v>
      </c>
      <c r="H133" s="123"/>
      <c r="I133" s="123"/>
    </row>
    <row r="134" spans="1:9" x14ac:dyDescent="0.3">
      <c r="A134" s="47"/>
      <c r="B134" s="1"/>
      <c r="C134" s="124" t="s">
        <v>196</v>
      </c>
      <c r="D134" s="124"/>
      <c r="E134" s="124"/>
      <c r="F134" s="48"/>
      <c r="G134" s="121" t="s">
        <v>108</v>
      </c>
      <c r="H134" s="121"/>
      <c r="I134" s="121"/>
    </row>
    <row r="135" spans="1:9" x14ac:dyDescent="0.3">
      <c r="A135" s="47"/>
      <c r="B135" s="1"/>
      <c r="C135" s="47"/>
      <c r="D135" s="47"/>
      <c r="E135" s="47"/>
      <c r="F135" s="48"/>
      <c r="G135" s="97"/>
      <c r="H135" s="97"/>
      <c r="I135" s="97"/>
    </row>
    <row r="136" spans="1:9" x14ac:dyDescent="0.3">
      <c r="A136" s="41"/>
      <c r="C136" s="44"/>
      <c r="D136" s="45"/>
      <c r="E136" s="45"/>
      <c r="F136" s="45"/>
      <c r="G136" s="45"/>
      <c r="H136" s="45"/>
      <c r="I136" s="45"/>
    </row>
    <row r="137" spans="1:9" x14ac:dyDescent="0.3">
      <c r="A137" s="41" t="s">
        <v>109</v>
      </c>
      <c r="B137" s="42"/>
      <c r="C137" s="122" t="s">
        <v>107</v>
      </c>
      <c r="D137" s="122"/>
      <c r="E137" s="122"/>
      <c r="F137" s="46"/>
      <c r="G137" s="123" t="s">
        <v>213</v>
      </c>
      <c r="H137" s="123"/>
      <c r="I137" s="123"/>
    </row>
    <row r="138" spans="1:9" x14ac:dyDescent="0.3">
      <c r="A138" s="47"/>
      <c r="B138" s="1"/>
      <c r="C138" s="124" t="s">
        <v>197</v>
      </c>
      <c r="D138" s="124"/>
      <c r="E138" s="124"/>
      <c r="F138" s="48"/>
      <c r="G138" s="121" t="s">
        <v>108</v>
      </c>
      <c r="H138" s="121"/>
      <c r="I138" s="121"/>
    </row>
    <row r="139" spans="1:9" x14ac:dyDescent="0.3">
      <c r="A139" s="41"/>
      <c r="C139" s="44"/>
      <c r="D139" s="45"/>
      <c r="E139" s="45"/>
      <c r="F139" s="45"/>
      <c r="G139" s="45"/>
      <c r="H139" s="45"/>
      <c r="I139" s="45"/>
    </row>
    <row r="140" spans="1:9" x14ac:dyDescent="0.3">
      <c r="A140" s="41"/>
      <c r="C140" s="44"/>
      <c r="D140" s="45"/>
      <c r="E140" s="45"/>
      <c r="F140" s="45"/>
      <c r="G140" s="45"/>
      <c r="H140" s="45"/>
      <c r="I140" s="45"/>
    </row>
    <row r="141" spans="1:9" x14ac:dyDescent="0.3">
      <c r="A141" s="41" t="s">
        <v>194</v>
      </c>
      <c r="C141" s="44"/>
      <c r="D141" s="45"/>
      <c r="E141" s="45"/>
      <c r="F141" s="45"/>
      <c r="G141" s="45"/>
      <c r="H141" s="122"/>
      <c r="I141" s="122"/>
    </row>
    <row r="142" spans="1:9" x14ac:dyDescent="0.3">
      <c r="A142" s="41"/>
      <c r="C142" s="44"/>
      <c r="D142" s="45"/>
      <c r="E142" s="45"/>
      <c r="F142" s="45"/>
      <c r="G142" s="45"/>
      <c r="H142" s="45"/>
      <c r="I142" s="45"/>
    </row>
    <row r="143" spans="1:9" x14ac:dyDescent="0.3">
      <c r="A143" s="41"/>
      <c r="C143" s="44"/>
      <c r="D143" s="45"/>
      <c r="E143" s="45"/>
      <c r="F143" s="45"/>
      <c r="G143" s="45"/>
      <c r="H143" s="45"/>
      <c r="I143" s="45"/>
    </row>
    <row r="144" spans="1:9" x14ac:dyDescent="0.3">
      <c r="A144" s="41"/>
      <c r="C144" s="44"/>
      <c r="D144" s="45"/>
      <c r="E144" s="45"/>
      <c r="F144" s="45"/>
      <c r="G144" s="45"/>
      <c r="H144" s="45"/>
      <c r="I144" s="45"/>
    </row>
    <row r="145" spans="1:9" x14ac:dyDescent="0.3">
      <c r="A145" s="41"/>
      <c r="C145" s="44"/>
      <c r="D145" s="45"/>
      <c r="E145" s="45"/>
      <c r="F145" s="45"/>
      <c r="G145" s="45"/>
      <c r="H145" s="45"/>
      <c r="I145" s="45"/>
    </row>
    <row r="146" spans="1:9" x14ac:dyDescent="0.3">
      <c r="A146" s="41"/>
      <c r="C146" s="44"/>
      <c r="D146" s="45"/>
      <c r="E146" s="45"/>
      <c r="F146" s="45"/>
      <c r="G146" s="45"/>
      <c r="H146" s="45"/>
      <c r="I146" s="45"/>
    </row>
    <row r="147" spans="1:9" x14ac:dyDescent="0.3">
      <c r="A147" s="41"/>
      <c r="C147" s="44"/>
      <c r="D147" s="45"/>
      <c r="E147" s="45"/>
      <c r="F147" s="45"/>
      <c r="G147" s="45"/>
      <c r="H147" s="45"/>
      <c r="I147" s="45"/>
    </row>
    <row r="148" spans="1:9" x14ac:dyDescent="0.3">
      <c r="A148" s="41"/>
      <c r="C148" s="44"/>
      <c r="D148" s="45"/>
      <c r="E148" s="45"/>
      <c r="F148" s="45"/>
      <c r="G148" s="45"/>
      <c r="H148" s="45"/>
      <c r="I148" s="45"/>
    </row>
    <row r="149" spans="1:9" x14ac:dyDescent="0.3">
      <c r="A149" s="41"/>
      <c r="C149" s="44"/>
      <c r="D149" s="45"/>
      <c r="E149" s="45"/>
      <c r="F149" s="45"/>
      <c r="G149" s="45"/>
      <c r="H149" s="45"/>
      <c r="I149" s="45"/>
    </row>
    <row r="150" spans="1:9" x14ac:dyDescent="0.3">
      <c r="A150" s="41"/>
      <c r="C150" s="44"/>
      <c r="D150" s="45"/>
      <c r="E150" s="45"/>
      <c r="F150" s="45"/>
      <c r="G150" s="45"/>
      <c r="H150" s="45"/>
      <c r="I150" s="45"/>
    </row>
    <row r="151" spans="1:9" x14ac:dyDescent="0.3">
      <c r="A151" s="41"/>
      <c r="C151" s="44"/>
      <c r="D151" s="45"/>
      <c r="E151" s="45"/>
      <c r="F151" s="45"/>
      <c r="G151" s="45"/>
      <c r="H151" s="45"/>
      <c r="I151" s="45"/>
    </row>
    <row r="152" spans="1:9" x14ac:dyDescent="0.3">
      <c r="A152" s="41"/>
      <c r="C152" s="44"/>
      <c r="D152" s="45"/>
      <c r="E152" s="45"/>
      <c r="F152" s="45"/>
      <c r="G152" s="45"/>
      <c r="H152" s="45"/>
      <c r="I152" s="45"/>
    </row>
    <row r="153" spans="1:9" x14ac:dyDescent="0.3">
      <c r="A153" s="41"/>
      <c r="C153" s="44"/>
      <c r="D153" s="45"/>
      <c r="E153" s="45"/>
      <c r="F153" s="45"/>
      <c r="G153" s="45"/>
      <c r="H153" s="45"/>
      <c r="I153" s="45"/>
    </row>
    <row r="154" spans="1:9" x14ac:dyDescent="0.3">
      <c r="A154" s="41"/>
      <c r="C154" s="44"/>
      <c r="D154" s="45"/>
      <c r="E154" s="45"/>
      <c r="F154" s="45"/>
      <c r="G154" s="45"/>
      <c r="H154" s="45"/>
      <c r="I154" s="45"/>
    </row>
    <row r="155" spans="1:9" x14ac:dyDescent="0.3">
      <c r="A155" s="41"/>
      <c r="C155" s="44"/>
      <c r="D155" s="45"/>
      <c r="E155" s="45"/>
      <c r="F155" s="45"/>
      <c r="G155" s="45"/>
      <c r="H155" s="45"/>
      <c r="I155" s="45"/>
    </row>
    <row r="156" spans="1:9" x14ac:dyDescent="0.3">
      <c r="A156" s="41"/>
      <c r="C156" s="44"/>
      <c r="D156" s="45"/>
      <c r="E156" s="45"/>
      <c r="F156" s="45"/>
      <c r="G156" s="45"/>
      <c r="H156" s="45"/>
      <c r="I156" s="45"/>
    </row>
    <row r="157" spans="1:9" x14ac:dyDescent="0.3">
      <c r="A157" s="41"/>
      <c r="C157" s="44"/>
      <c r="D157" s="45"/>
      <c r="E157" s="45"/>
      <c r="F157" s="45"/>
      <c r="G157" s="45"/>
      <c r="H157" s="45"/>
      <c r="I157" s="45"/>
    </row>
    <row r="158" spans="1:9" x14ac:dyDescent="0.3">
      <c r="A158" s="41"/>
      <c r="C158" s="44"/>
      <c r="D158" s="45"/>
      <c r="E158" s="45"/>
      <c r="F158" s="45"/>
      <c r="G158" s="45"/>
      <c r="H158" s="45"/>
      <c r="I158" s="45"/>
    </row>
    <row r="159" spans="1:9" x14ac:dyDescent="0.3">
      <c r="A159" s="41"/>
      <c r="C159" s="44"/>
      <c r="D159" s="45"/>
      <c r="E159" s="45"/>
      <c r="F159" s="45"/>
      <c r="G159" s="45"/>
      <c r="H159" s="45"/>
      <c r="I159" s="45"/>
    </row>
    <row r="160" spans="1:9" x14ac:dyDescent="0.3">
      <c r="A160" s="41"/>
      <c r="C160" s="44"/>
      <c r="D160" s="45"/>
      <c r="E160" s="45"/>
      <c r="F160" s="45"/>
      <c r="G160" s="45"/>
      <c r="H160" s="45"/>
      <c r="I160" s="45"/>
    </row>
    <row r="161" spans="1:9" x14ac:dyDescent="0.3">
      <c r="A161" s="41"/>
      <c r="C161" s="44"/>
      <c r="D161" s="45"/>
      <c r="E161" s="45"/>
      <c r="F161" s="45"/>
      <c r="G161" s="45"/>
      <c r="H161" s="45"/>
      <c r="I161" s="45"/>
    </row>
    <row r="162" spans="1:9" x14ac:dyDescent="0.3">
      <c r="A162" s="41"/>
      <c r="C162" s="44"/>
      <c r="D162" s="45"/>
      <c r="E162" s="45"/>
      <c r="F162" s="45"/>
      <c r="G162" s="45"/>
      <c r="H162" s="45"/>
      <c r="I162" s="45"/>
    </row>
    <row r="163" spans="1:9" x14ac:dyDescent="0.3">
      <c r="A163" s="41"/>
      <c r="C163" s="44"/>
      <c r="D163" s="45"/>
      <c r="E163" s="45"/>
      <c r="F163" s="45"/>
      <c r="G163" s="45"/>
      <c r="H163" s="45"/>
      <c r="I163" s="45"/>
    </row>
    <row r="164" spans="1:9" x14ac:dyDescent="0.3">
      <c r="A164" s="41"/>
      <c r="C164" s="44"/>
      <c r="D164" s="45"/>
      <c r="E164" s="45"/>
      <c r="F164" s="45"/>
      <c r="G164" s="45"/>
      <c r="H164" s="45"/>
      <c r="I164" s="45"/>
    </row>
    <row r="165" spans="1:9" x14ac:dyDescent="0.3">
      <c r="A165" s="41"/>
      <c r="C165" s="44"/>
      <c r="D165" s="45"/>
      <c r="E165" s="45"/>
      <c r="F165" s="45"/>
      <c r="G165" s="45"/>
      <c r="H165" s="45"/>
      <c r="I165" s="45"/>
    </row>
    <row r="166" spans="1:9" x14ac:dyDescent="0.3">
      <c r="A166" s="41"/>
      <c r="C166" s="44"/>
      <c r="D166" s="45"/>
      <c r="E166" s="45"/>
      <c r="F166" s="45"/>
      <c r="G166" s="45"/>
      <c r="H166" s="45"/>
      <c r="I166" s="45"/>
    </row>
    <row r="167" spans="1:9" x14ac:dyDescent="0.3">
      <c r="A167" s="41"/>
      <c r="C167" s="44"/>
      <c r="D167" s="45"/>
      <c r="E167" s="45"/>
      <c r="F167" s="45"/>
      <c r="G167" s="45"/>
      <c r="H167" s="45"/>
      <c r="I167" s="45"/>
    </row>
    <row r="168" spans="1:9" x14ac:dyDescent="0.3">
      <c r="A168" s="41"/>
      <c r="C168" s="44"/>
      <c r="D168" s="45"/>
      <c r="E168" s="45"/>
      <c r="F168" s="45"/>
      <c r="G168" s="45"/>
      <c r="H168" s="45"/>
      <c r="I168" s="45"/>
    </row>
    <row r="169" spans="1:9" x14ac:dyDescent="0.3">
      <c r="A169" s="41"/>
      <c r="C169" s="44"/>
      <c r="D169" s="45"/>
      <c r="E169" s="45"/>
      <c r="F169" s="45"/>
      <c r="G169" s="45"/>
      <c r="H169" s="45"/>
      <c r="I169" s="45"/>
    </row>
    <row r="170" spans="1:9" x14ac:dyDescent="0.3">
      <c r="A170" s="41"/>
      <c r="C170" s="44"/>
      <c r="D170" s="45"/>
      <c r="E170" s="45"/>
      <c r="F170" s="45"/>
      <c r="G170" s="45"/>
      <c r="H170" s="45"/>
      <c r="I170" s="45"/>
    </row>
    <row r="171" spans="1:9" x14ac:dyDescent="0.3">
      <c r="A171" s="41"/>
      <c r="C171" s="44"/>
      <c r="D171" s="45"/>
      <c r="E171" s="45"/>
      <c r="F171" s="45"/>
      <c r="G171" s="45"/>
      <c r="H171" s="45"/>
      <c r="I171" s="45"/>
    </row>
    <row r="172" spans="1:9" x14ac:dyDescent="0.3">
      <c r="A172" s="41"/>
      <c r="C172" s="44"/>
      <c r="D172" s="45"/>
      <c r="E172" s="45"/>
      <c r="F172" s="45"/>
      <c r="G172" s="45"/>
      <c r="H172" s="45"/>
      <c r="I172" s="45"/>
    </row>
    <row r="173" spans="1:9" x14ac:dyDescent="0.3">
      <c r="A173" s="41"/>
      <c r="C173" s="44"/>
      <c r="D173" s="45"/>
      <c r="E173" s="45"/>
      <c r="F173" s="45"/>
      <c r="G173" s="45"/>
      <c r="H173" s="45"/>
      <c r="I173" s="45"/>
    </row>
    <row r="174" spans="1:9" x14ac:dyDescent="0.3">
      <c r="A174" s="41"/>
      <c r="C174" s="44"/>
      <c r="D174" s="45"/>
      <c r="E174" s="45"/>
      <c r="F174" s="45"/>
      <c r="G174" s="45"/>
      <c r="H174" s="45"/>
      <c r="I174" s="45"/>
    </row>
    <row r="175" spans="1:9" x14ac:dyDescent="0.3">
      <c r="A175" s="41"/>
      <c r="C175" s="44"/>
      <c r="D175" s="45"/>
      <c r="E175" s="45"/>
      <c r="F175" s="45"/>
      <c r="G175" s="45"/>
      <c r="H175" s="45"/>
      <c r="I175" s="45"/>
    </row>
    <row r="176" spans="1:9" x14ac:dyDescent="0.3">
      <c r="A176" s="49"/>
    </row>
    <row r="177" spans="1:4" x14ac:dyDescent="0.3">
      <c r="A177" s="49"/>
    </row>
    <row r="178" spans="1:4" x14ac:dyDescent="0.3">
      <c r="A178" s="49"/>
    </row>
    <row r="179" spans="1:4" x14ac:dyDescent="0.3">
      <c r="A179" s="49"/>
    </row>
    <row r="180" spans="1:4" x14ac:dyDescent="0.3">
      <c r="A180" s="49"/>
    </row>
    <row r="181" spans="1:4" x14ac:dyDescent="0.3">
      <c r="A181" s="49"/>
    </row>
    <row r="182" spans="1:4" x14ac:dyDescent="0.3">
      <c r="A182" s="49"/>
    </row>
    <row r="183" spans="1:4" x14ac:dyDescent="0.3">
      <c r="A183" s="49"/>
    </row>
    <row r="184" spans="1:4" x14ac:dyDescent="0.3">
      <c r="A184" s="49"/>
    </row>
    <row r="185" spans="1:4" x14ac:dyDescent="0.3">
      <c r="A185" s="49"/>
    </row>
    <row r="186" spans="1:4" x14ac:dyDescent="0.3">
      <c r="A186" s="49"/>
    </row>
    <row r="187" spans="1:4" x14ac:dyDescent="0.3">
      <c r="A187" s="49"/>
      <c r="B187" s="1"/>
      <c r="C187" s="1"/>
      <c r="D187" s="1"/>
    </row>
    <row r="188" spans="1:4" x14ac:dyDescent="0.3">
      <c r="A188" s="49"/>
      <c r="B188" s="1"/>
      <c r="C188" s="1"/>
      <c r="D188" s="1"/>
    </row>
    <row r="189" spans="1:4" x14ac:dyDescent="0.3">
      <c r="A189" s="49"/>
      <c r="B189" s="1"/>
      <c r="C189" s="1"/>
      <c r="D189" s="1"/>
    </row>
    <row r="190" spans="1:4" x14ac:dyDescent="0.3">
      <c r="A190" s="49"/>
      <c r="B190" s="1"/>
      <c r="C190" s="1"/>
      <c r="D190" s="1"/>
    </row>
    <row r="191" spans="1:4" x14ac:dyDescent="0.3">
      <c r="A191" s="49"/>
      <c r="B191" s="1"/>
      <c r="C191" s="1"/>
      <c r="D191" s="1"/>
    </row>
    <row r="192" spans="1:4" x14ac:dyDescent="0.3">
      <c r="A192" s="49"/>
      <c r="B192" s="1"/>
      <c r="C192" s="1"/>
      <c r="D192" s="1"/>
    </row>
    <row r="193" spans="1:4" x14ac:dyDescent="0.3">
      <c r="A193" s="49"/>
      <c r="B193" s="1"/>
      <c r="C193" s="1"/>
      <c r="D193" s="1"/>
    </row>
    <row r="194" spans="1:4" x14ac:dyDescent="0.3">
      <c r="A194" s="49"/>
      <c r="B194" s="1"/>
      <c r="C194" s="1"/>
      <c r="D194" s="1"/>
    </row>
    <row r="195" spans="1:4" x14ac:dyDescent="0.3">
      <c r="A195" s="49"/>
      <c r="B195" s="1"/>
      <c r="C195" s="1"/>
      <c r="D195" s="1"/>
    </row>
    <row r="196" spans="1:4" x14ac:dyDescent="0.3">
      <c r="A196" s="49"/>
      <c r="B196" s="1"/>
      <c r="C196" s="1"/>
      <c r="D196" s="1"/>
    </row>
    <row r="197" spans="1:4" x14ac:dyDescent="0.3">
      <c r="A197" s="49"/>
      <c r="B197" s="1"/>
      <c r="C197" s="1"/>
      <c r="D197" s="1"/>
    </row>
    <row r="198" spans="1:4" x14ac:dyDescent="0.3">
      <c r="A198" s="49"/>
      <c r="B198" s="1"/>
      <c r="C198" s="1"/>
      <c r="D198" s="1"/>
    </row>
    <row r="199" spans="1:4" x14ac:dyDescent="0.3">
      <c r="A199" s="49"/>
      <c r="B199" s="1"/>
      <c r="C199" s="1"/>
      <c r="D199" s="1"/>
    </row>
    <row r="200" spans="1:4" x14ac:dyDescent="0.3">
      <c r="A200" s="49"/>
      <c r="B200" s="1"/>
      <c r="C200" s="1"/>
      <c r="D200" s="1"/>
    </row>
    <row r="201" spans="1:4" x14ac:dyDescent="0.3">
      <c r="A201" s="49"/>
      <c r="B201" s="1"/>
      <c r="C201" s="1"/>
      <c r="D201" s="1"/>
    </row>
    <row r="202" spans="1:4" x14ac:dyDescent="0.3">
      <c r="A202" s="49"/>
      <c r="B202" s="1"/>
      <c r="C202" s="1"/>
      <c r="D202" s="1"/>
    </row>
    <row r="203" spans="1:4" x14ac:dyDescent="0.3">
      <c r="A203" s="49"/>
      <c r="B203" s="1"/>
      <c r="C203" s="1"/>
      <c r="D203" s="1"/>
    </row>
    <row r="204" spans="1:4" x14ac:dyDescent="0.3">
      <c r="A204" s="49"/>
      <c r="B204" s="1"/>
      <c r="C204" s="1"/>
      <c r="D204" s="1"/>
    </row>
    <row r="205" spans="1:4" x14ac:dyDescent="0.3">
      <c r="A205" s="49"/>
      <c r="B205" s="1"/>
      <c r="C205" s="1"/>
      <c r="D205" s="1"/>
    </row>
    <row r="206" spans="1:4" x14ac:dyDescent="0.3">
      <c r="A206" s="49"/>
      <c r="B206" s="1"/>
      <c r="C206" s="1"/>
      <c r="D206" s="1"/>
    </row>
    <row r="207" spans="1:4" x14ac:dyDescent="0.3">
      <c r="A207" s="49"/>
      <c r="B207" s="1"/>
      <c r="C207" s="1"/>
      <c r="D207" s="1"/>
    </row>
    <row r="208" spans="1:4" x14ac:dyDescent="0.3">
      <c r="A208" s="49"/>
      <c r="B208" s="1"/>
      <c r="C208" s="1"/>
      <c r="D208" s="1"/>
    </row>
    <row r="209" spans="1:4" x14ac:dyDescent="0.3">
      <c r="A209" s="49"/>
      <c r="B209" s="1"/>
      <c r="C209" s="1"/>
      <c r="D209" s="1"/>
    </row>
    <row r="210" spans="1:4" x14ac:dyDescent="0.3">
      <c r="A210" s="49"/>
      <c r="B210" s="1"/>
      <c r="C210" s="1"/>
      <c r="D210" s="1"/>
    </row>
    <row r="211" spans="1:4" x14ac:dyDescent="0.3">
      <c r="A211" s="49"/>
      <c r="B211" s="1"/>
      <c r="C211" s="1"/>
      <c r="D211" s="1"/>
    </row>
    <row r="212" spans="1:4" x14ac:dyDescent="0.3">
      <c r="A212" s="49"/>
      <c r="B212" s="1"/>
      <c r="C212" s="1"/>
      <c r="D212" s="1"/>
    </row>
    <row r="213" spans="1:4" x14ac:dyDescent="0.3">
      <c r="A213" s="49"/>
      <c r="B213" s="1"/>
      <c r="C213" s="1"/>
      <c r="D213" s="1"/>
    </row>
    <row r="214" spans="1:4" x14ac:dyDescent="0.3">
      <c r="A214" s="49"/>
      <c r="B214" s="1"/>
      <c r="C214" s="1"/>
      <c r="D214" s="1"/>
    </row>
    <row r="215" spans="1:4" x14ac:dyDescent="0.3">
      <c r="A215" s="49"/>
      <c r="B215" s="1"/>
      <c r="C215" s="1"/>
      <c r="D215" s="1"/>
    </row>
    <row r="216" spans="1:4" x14ac:dyDescent="0.3">
      <c r="A216" s="49"/>
      <c r="B216" s="1"/>
      <c r="C216" s="1"/>
      <c r="D216" s="1"/>
    </row>
    <row r="217" spans="1:4" x14ac:dyDescent="0.3">
      <c r="A217" s="49"/>
      <c r="B217" s="1"/>
      <c r="C217" s="1"/>
      <c r="D217" s="1"/>
    </row>
    <row r="218" spans="1:4" x14ac:dyDescent="0.3">
      <c r="A218" s="49"/>
      <c r="B218" s="1"/>
      <c r="C218" s="1"/>
      <c r="D218" s="1"/>
    </row>
    <row r="219" spans="1:4" x14ac:dyDescent="0.3">
      <c r="A219" s="49"/>
      <c r="B219" s="1"/>
      <c r="C219" s="1"/>
      <c r="D219" s="1"/>
    </row>
    <row r="220" spans="1:4" x14ac:dyDescent="0.3">
      <c r="A220" s="49"/>
      <c r="B220" s="1"/>
      <c r="C220" s="1"/>
      <c r="D220" s="1"/>
    </row>
    <row r="221" spans="1:4" x14ac:dyDescent="0.3">
      <c r="A221" s="49"/>
      <c r="B221" s="1"/>
      <c r="C221" s="1"/>
      <c r="D221" s="1"/>
    </row>
    <row r="222" spans="1:4" x14ac:dyDescent="0.3">
      <c r="A222" s="49"/>
      <c r="B222" s="1"/>
      <c r="C222" s="1"/>
      <c r="D222" s="1"/>
    </row>
    <row r="223" spans="1:4" x14ac:dyDescent="0.3">
      <c r="A223" s="49"/>
      <c r="B223" s="1"/>
      <c r="C223" s="1"/>
      <c r="D223" s="1"/>
    </row>
    <row r="224" spans="1:4" x14ac:dyDescent="0.3">
      <c r="A224" s="49"/>
      <c r="B224" s="1"/>
      <c r="C224" s="1"/>
      <c r="D224" s="1"/>
    </row>
    <row r="225" spans="1:4" x14ac:dyDescent="0.3">
      <c r="A225" s="49"/>
      <c r="B225" s="1"/>
      <c r="C225" s="1"/>
      <c r="D225" s="1"/>
    </row>
    <row r="226" spans="1:4" x14ac:dyDescent="0.3">
      <c r="A226" s="49"/>
      <c r="B226" s="1"/>
      <c r="C226" s="1"/>
      <c r="D226" s="1"/>
    </row>
    <row r="227" spans="1:4" x14ac:dyDescent="0.3">
      <c r="A227" s="49"/>
      <c r="B227" s="1"/>
      <c r="C227" s="1"/>
      <c r="D227" s="1"/>
    </row>
    <row r="228" spans="1:4" x14ac:dyDescent="0.3">
      <c r="A228" s="49"/>
      <c r="B228" s="1"/>
      <c r="C228" s="1"/>
      <c r="D228" s="1"/>
    </row>
    <row r="229" spans="1:4" x14ac:dyDescent="0.3">
      <c r="A229" s="49"/>
      <c r="B229" s="1"/>
      <c r="C229" s="1"/>
      <c r="D229" s="1"/>
    </row>
    <row r="230" spans="1:4" x14ac:dyDescent="0.3">
      <c r="A230" s="49"/>
      <c r="B230" s="1"/>
      <c r="C230" s="1"/>
      <c r="D230" s="1"/>
    </row>
    <row r="231" spans="1:4" x14ac:dyDescent="0.3">
      <c r="A231" s="49"/>
      <c r="B231" s="1"/>
      <c r="C231" s="1"/>
      <c r="D231" s="1"/>
    </row>
    <row r="232" spans="1:4" x14ac:dyDescent="0.3">
      <c r="A232" s="49"/>
      <c r="B232" s="1"/>
      <c r="C232" s="1"/>
      <c r="D232" s="1"/>
    </row>
    <row r="233" spans="1:4" x14ac:dyDescent="0.3">
      <c r="A233" s="49"/>
      <c r="B233" s="1"/>
      <c r="C233" s="1"/>
      <c r="D233" s="1"/>
    </row>
    <row r="234" spans="1:4" x14ac:dyDescent="0.3">
      <c r="A234" s="49"/>
      <c r="B234" s="1"/>
      <c r="C234" s="1"/>
      <c r="D234" s="1"/>
    </row>
    <row r="235" spans="1:4" x14ac:dyDescent="0.3">
      <c r="A235" s="49"/>
      <c r="B235" s="1"/>
      <c r="C235" s="1"/>
      <c r="D235" s="1"/>
    </row>
    <row r="236" spans="1:4" x14ac:dyDescent="0.3">
      <c r="A236" s="49"/>
      <c r="B236" s="1"/>
      <c r="C236" s="1"/>
      <c r="D236" s="1"/>
    </row>
    <row r="237" spans="1:4" x14ac:dyDescent="0.3">
      <c r="A237" s="49"/>
      <c r="B237" s="1"/>
      <c r="C237" s="1"/>
      <c r="D237" s="1"/>
    </row>
    <row r="238" spans="1:4" x14ac:dyDescent="0.3">
      <c r="A238" s="49"/>
      <c r="B238" s="1"/>
      <c r="C238" s="1"/>
      <c r="D238" s="1"/>
    </row>
    <row r="239" spans="1:4" x14ac:dyDescent="0.3">
      <c r="A239" s="49"/>
      <c r="B239" s="1"/>
      <c r="C239" s="1"/>
      <c r="D239" s="1"/>
    </row>
    <row r="240" spans="1:4" x14ac:dyDescent="0.3">
      <c r="A240" s="49"/>
      <c r="B240" s="1"/>
      <c r="C240" s="1"/>
      <c r="D240" s="1"/>
    </row>
    <row r="241" spans="1:4" x14ac:dyDescent="0.3">
      <c r="A241" s="49"/>
      <c r="B241" s="1"/>
      <c r="C241" s="1"/>
      <c r="D241" s="1"/>
    </row>
    <row r="242" spans="1:4" x14ac:dyDescent="0.3">
      <c r="A242" s="49"/>
      <c r="B242" s="1"/>
      <c r="C242" s="1"/>
      <c r="D242" s="1"/>
    </row>
    <row r="243" spans="1:4" x14ac:dyDescent="0.3">
      <c r="A243" s="49"/>
      <c r="B243" s="1"/>
      <c r="C243" s="1"/>
      <c r="D243" s="1"/>
    </row>
    <row r="244" spans="1:4" x14ac:dyDescent="0.3">
      <c r="A244" s="49"/>
      <c r="B244" s="1"/>
      <c r="C244" s="1"/>
      <c r="D244" s="1"/>
    </row>
    <row r="245" spans="1:4" x14ac:dyDescent="0.3">
      <c r="A245" s="49"/>
      <c r="B245" s="1"/>
      <c r="C245" s="1"/>
      <c r="D245" s="1"/>
    </row>
    <row r="246" spans="1:4" x14ac:dyDescent="0.3">
      <c r="A246" s="49"/>
      <c r="B246" s="1"/>
      <c r="C246" s="1"/>
      <c r="D246" s="1"/>
    </row>
    <row r="247" spans="1:4" x14ac:dyDescent="0.3">
      <c r="A247" s="49"/>
      <c r="B247" s="1"/>
      <c r="C247" s="1"/>
      <c r="D247" s="1"/>
    </row>
    <row r="248" spans="1:4" x14ac:dyDescent="0.3">
      <c r="A248" s="49"/>
      <c r="B248" s="1"/>
      <c r="C248" s="1"/>
      <c r="D248" s="1"/>
    </row>
    <row r="249" spans="1:4" x14ac:dyDescent="0.3">
      <c r="A249" s="49"/>
      <c r="B249" s="1"/>
      <c r="C249" s="1"/>
      <c r="D249" s="1"/>
    </row>
    <row r="250" spans="1:4" x14ac:dyDescent="0.3">
      <c r="A250" s="49"/>
      <c r="B250" s="1"/>
      <c r="C250" s="1"/>
      <c r="D250" s="1"/>
    </row>
    <row r="251" spans="1:4" x14ac:dyDescent="0.3">
      <c r="A251" s="49"/>
      <c r="B251" s="1"/>
      <c r="C251" s="1"/>
      <c r="D251" s="1"/>
    </row>
    <row r="252" spans="1:4" x14ac:dyDescent="0.3">
      <c r="A252" s="49"/>
      <c r="B252" s="1"/>
      <c r="C252" s="1"/>
      <c r="D252" s="1"/>
    </row>
    <row r="253" spans="1:4" x14ac:dyDescent="0.3">
      <c r="A253" s="49"/>
      <c r="B253" s="1"/>
      <c r="C253" s="1"/>
      <c r="D253" s="1"/>
    </row>
    <row r="254" spans="1:4" x14ac:dyDescent="0.3">
      <c r="A254" s="49"/>
      <c r="B254" s="1"/>
      <c r="C254" s="1"/>
      <c r="D254" s="1"/>
    </row>
    <row r="255" spans="1:4" x14ac:dyDescent="0.3">
      <c r="A255" s="49"/>
      <c r="B255" s="1"/>
      <c r="C255" s="1"/>
      <c r="D255" s="1"/>
    </row>
    <row r="256" spans="1:4" x14ac:dyDescent="0.3">
      <c r="A256" s="49"/>
      <c r="B256" s="1"/>
      <c r="C256" s="1"/>
      <c r="D256" s="1"/>
    </row>
    <row r="257" spans="1:4" x14ac:dyDescent="0.3">
      <c r="A257" s="49"/>
      <c r="B257" s="1"/>
      <c r="C257" s="1"/>
      <c r="D257" s="1"/>
    </row>
    <row r="258" spans="1:4" x14ac:dyDescent="0.3">
      <c r="A258" s="49"/>
      <c r="B258" s="1"/>
      <c r="C258" s="1"/>
      <c r="D258" s="1"/>
    </row>
    <row r="259" spans="1:4" x14ac:dyDescent="0.3">
      <c r="A259" s="49"/>
      <c r="B259" s="1"/>
      <c r="C259" s="1"/>
      <c r="D259" s="1"/>
    </row>
    <row r="260" spans="1:4" x14ac:dyDescent="0.3">
      <c r="A260" s="49"/>
      <c r="B260" s="1"/>
      <c r="C260" s="1"/>
      <c r="D260" s="1"/>
    </row>
    <row r="261" spans="1:4" x14ac:dyDescent="0.3">
      <c r="A261" s="49"/>
      <c r="B261" s="1"/>
      <c r="C261" s="1"/>
      <c r="D261" s="1"/>
    </row>
    <row r="262" spans="1:4" x14ac:dyDescent="0.3">
      <c r="A262" s="49"/>
      <c r="B262" s="1"/>
      <c r="C262" s="1"/>
      <c r="D262" s="1"/>
    </row>
    <row r="263" spans="1:4" x14ac:dyDescent="0.3">
      <c r="A263" s="49"/>
      <c r="B263" s="1"/>
      <c r="C263" s="1"/>
      <c r="D263" s="1"/>
    </row>
    <row r="264" spans="1:4" x14ac:dyDescent="0.3">
      <c r="A264" s="49"/>
      <c r="B264" s="1"/>
      <c r="C264" s="1"/>
      <c r="D264" s="1"/>
    </row>
    <row r="265" spans="1:4" x14ac:dyDescent="0.3">
      <c r="A265" s="49"/>
      <c r="B265" s="1"/>
      <c r="C265" s="1"/>
      <c r="D265" s="1"/>
    </row>
    <row r="266" spans="1:4" x14ac:dyDescent="0.3">
      <c r="A266" s="49"/>
      <c r="B266" s="1"/>
      <c r="C266" s="1"/>
      <c r="D266" s="1"/>
    </row>
    <row r="267" spans="1:4" x14ac:dyDescent="0.3">
      <c r="A267" s="49"/>
      <c r="B267" s="1"/>
      <c r="C267" s="1"/>
      <c r="D267" s="1"/>
    </row>
    <row r="268" spans="1:4" x14ac:dyDescent="0.3">
      <c r="A268" s="49"/>
      <c r="B268" s="1"/>
      <c r="C268" s="1"/>
      <c r="D268" s="1"/>
    </row>
    <row r="269" spans="1:4" x14ac:dyDescent="0.3">
      <c r="A269" s="49"/>
      <c r="B269" s="1"/>
      <c r="C269" s="1"/>
      <c r="D269" s="1"/>
    </row>
    <row r="270" spans="1:4" x14ac:dyDescent="0.3">
      <c r="A270" s="49"/>
      <c r="B270" s="1"/>
      <c r="C270" s="1"/>
      <c r="D270" s="1"/>
    </row>
    <row r="271" spans="1:4" x14ac:dyDescent="0.3">
      <c r="A271" s="49"/>
      <c r="B271" s="1"/>
      <c r="C271" s="1"/>
      <c r="D271" s="1"/>
    </row>
    <row r="272" spans="1:4" x14ac:dyDescent="0.3">
      <c r="A272" s="49"/>
      <c r="B272" s="1"/>
      <c r="C272" s="1"/>
      <c r="D272" s="1"/>
    </row>
    <row r="273" spans="1:4" x14ac:dyDescent="0.3">
      <c r="A273" s="49"/>
      <c r="B273" s="1"/>
      <c r="C273" s="1"/>
      <c r="D273" s="1"/>
    </row>
    <row r="274" spans="1:4" x14ac:dyDescent="0.3">
      <c r="A274" s="49"/>
      <c r="B274" s="1"/>
      <c r="C274" s="1"/>
      <c r="D274" s="1"/>
    </row>
    <row r="275" spans="1:4" x14ac:dyDescent="0.3">
      <c r="A275" s="49"/>
      <c r="B275" s="1"/>
      <c r="C275" s="1"/>
      <c r="D275" s="1"/>
    </row>
    <row r="276" spans="1:4" x14ac:dyDescent="0.3">
      <c r="A276" s="49"/>
      <c r="B276" s="1"/>
      <c r="C276" s="1"/>
      <c r="D276" s="1"/>
    </row>
    <row r="277" spans="1:4" x14ac:dyDescent="0.3">
      <c r="A277" s="49"/>
      <c r="B277" s="1"/>
      <c r="C277" s="1"/>
      <c r="D277" s="1"/>
    </row>
    <row r="278" spans="1:4" x14ac:dyDescent="0.3">
      <c r="A278" s="49"/>
      <c r="B278" s="1"/>
      <c r="C278" s="1"/>
      <c r="D278" s="1"/>
    </row>
    <row r="279" spans="1:4" x14ac:dyDescent="0.3">
      <c r="A279" s="49"/>
      <c r="B279" s="1"/>
      <c r="C279" s="1"/>
      <c r="D279" s="1"/>
    </row>
    <row r="280" spans="1:4" x14ac:dyDescent="0.3">
      <c r="A280" s="49"/>
      <c r="B280" s="1"/>
      <c r="C280" s="1"/>
      <c r="D280" s="1"/>
    </row>
    <row r="281" spans="1:4" x14ac:dyDescent="0.3">
      <c r="A281" s="49"/>
      <c r="B281" s="1"/>
      <c r="C281" s="1"/>
      <c r="D281" s="1"/>
    </row>
    <row r="282" spans="1:4" x14ac:dyDescent="0.3">
      <c r="A282" s="49"/>
      <c r="B282" s="1"/>
      <c r="C282" s="1"/>
      <c r="D282" s="1"/>
    </row>
    <row r="283" spans="1:4" x14ac:dyDescent="0.3">
      <c r="A283" s="49"/>
      <c r="B283" s="1"/>
      <c r="C283" s="1"/>
      <c r="D283" s="1"/>
    </row>
    <row r="284" spans="1:4" x14ac:dyDescent="0.3">
      <c r="A284" s="49"/>
      <c r="B284" s="1"/>
      <c r="C284" s="1"/>
      <c r="D284" s="1"/>
    </row>
    <row r="285" spans="1:4" x14ac:dyDescent="0.3">
      <c r="A285" s="49"/>
      <c r="B285" s="1"/>
      <c r="C285" s="1"/>
      <c r="D285" s="1"/>
    </row>
    <row r="286" spans="1:4" x14ac:dyDescent="0.3">
      <c r="A286" s="49"/>
      <c r="B286" s="1"/>
      <c r="C286" s="1"/>
      <c r="D286" s="1"/>
    </row>
    <row r="287" spans="1:4" x14ac:dyDescent="0.3">
      <c r="A287" s="49"/>
      <c r="B287" s="1"/>
      <c r="C287" s="1"/>
      <c r="D287" s="1"/>
    </row>
    <row r="288" spans="1:4" x14ac:dyDescent="0.3">
      <c r="A288" s="49"/>
      <c r="B288" s="1"/>
      <c r="C288" s="1"/>
      <c r="D288" s="1"/>
    </row>
    <row r="289" spans="1:4" x14ac:dyDescent="0.3">
      <c r="A289" s="49"/>
      <c r="B289" s="1"/>
      <c r="C289" s="1"/>
      <c r="D289" s="1"/>
    </row>
    <row r="290" spans="1:4" x14ac:dyDescent="0.3">
      <c r="A290" s="49"/>
      <c r="B290" s="1"/>
      <c r="C290" s="1"/>
      <c r="D290" s="1"/>
    </row>
    <row r="291" spans="1:4" x14ac:dyDescent="0.3">
      <c r="A291" s="49"/>
      <c r="B291" s="1"/>
      <c r="C291" s="1"/>
      <c r="D291" s="1"/>
    </row>
    <row r="292" spans="1:4" x14ac:dyDescent="0.3">
      <c r="A292" s="49"/>
      <c r="B292" s="1"/>
      <c r="C292" s="1"/>
      <c r="D292" s="1"/>
    </row>
    <row r="293" spans="1:4" x14ac:dyDescent="0.3">
      <c r="A293" s="49"/>
      <c r="B293" s="1"/>
      <c r="C293" s="1"/>
      <c r="D293" s="1"/>
    </row>
    <row r="294" spans="1:4" x14ac:dyDescent="0.3">
      <c r="A294" s="49"/>
      <c r="B294" s="1"/>
      <c r="C294" s="1"/>
      <c r="D294" s="1"/>
    </row>
    <row r="295" spans="1:4" x14ac:dyDescent="0.3">
      <c r="A295" s="49"/>
      <c r="B295" s="1"/>
      <c r="C295" s="1"/>
      <c r="D295" s="1"/>
    </row>
    <row r="296" spans="1:4" x14ac:dyDescent="0.3">
      <c r="A296" s="49"/>
      <c r="B296" s="1"/>
      <c r="C296" s="1"/>
      <c r="D296" s="1"/>
    </row>
    <row r="297" spans="1:4" x14ac:dyDescent="0.3">
      <c r="A297" s="49"/>
      <c r="B297" s="1"/>
      <c r="C297" s="1"/>
      <c r="D297" s="1"/>
    </row>
    <row r="298" spans="1:4" x14ac:dyDescent="0.3">
      <c r="A298" s="49"/>
      <c r="B298" s="1"/>
      <c r="C298" s="1"/>
      <c r="D298" s="1"/>
    </row>
    <row r="299" spans="1:4" x14ac:dyDescent="0.3">
      <c r="A299" s="49"/>
      <c r="B299" s="1"/>
      <c r="C299" s="1"/>
      <c r="D299" s="1"/>
    </row>
    <row r="300" spans="1:4" x14ac:dyDescent="0.3">
      <c r="A300" s="49"/>
      <c r="B300" s="1"/>
      <c r="C300" s="1"/>
      <c r="D300" s="1"/>
    </row>
    <row r="301" spans="1:4" x14ac:dyDescent="0.3">
      <c r="A301" s="49"/>
      <c r="B301" s="1"/>
      <c r="C301" s="1"/>
      <c r="D301" s="1"/>
    </row>
    <row r="302" spans="1:4" x14ac:dyDescent="0.3">
      <c r="A302" s="49"/>
      <c r="B302" s="1"/>
      <c r="C302" s="1"/>
      <c r="D302" s="1"/>
    </row>
    <row r="303" spans="1:4" x14ac:dyDescent="0.3">
      <c r="A303" s="49"/>
      <c r="B303" s="1"/>
      <c r="C303" s="1"/>
      <c r="D303" s="1"/>
    </row>
    <row r="304" spans="1:4" x14ac:dyDescent="0.3">
      <c r="A304" s="49"/>
      <c r="B304" s="1"/>
      <c r="C304" s="1"/>
      <c r="D304" s="1"/>
    </row>
    <row r="305" spans="1:4" x14ac:dyDescent="0.3">
      <c r="A305" s="49"/>
      <c r="B305" s="1"/>
      <c r="C305" s="1"/>
      <c r="D305" s="1"/>
    </row>
    <row r="306" spans="1:4" x14ac:dyDescent="0.3">
      <c r="A306" s="49"/>
      <c r="B306" s="1"/>
      <c r="C306" s="1"/>
      <c r="D306" s="1"/>
    </row>
    <row r="307" spans="1:4" x14ac:dyDescent="0.3">
      <c r="A307" s="49"/>
      <c r="B307" s="1"/>
      <c r="C307" s="1"/>
      <c r="D307" s="1"/>
    </row>
    <row r="308" spans="1:4" x14ac:dyDescent="0.3">
      <c r="A308" s="49"/>
      <c r="B308" s="1"/>
      <c r="C308" s="1"/>
      <c r="D308" s="1"/>
    </row>
    <row r="309" spans="1:4" x14ac:dyDescent="0.3">
      <c r="A309" s="49"/>
      <c r="B309" s="1"/>
      <c r="C309" s="1"/>
      <c r="D309" s="1"/>
    </row>
    <row r="310" spans="1:4" x14ac:dyDescent="0.3">
      <c r="A310" s="49"/>
      <c r="B310" s="1"/>
      <c r="C310" s="1"/>
      <c r="D310" s="1"/>
    </row>
    <row r="311" spans="1:4" x14ac:dyDescent="0.3">
      <c r="A311" s="49"/>
      <c r="B311" s="1"/>
      <c r="C311" s="1"/>
      <c r="D311" s="1"/>
    </row>
    <row r="312" spans="1:4" x14ac:dyDescent="0.3">
      <c r="A312" s="49"/>
      <c r="B312" s="1"/>
      <c r="C312" s="1"/>
      <c r="D312" s="1"/>
    </row>
    <row r="313" spans="1:4" x14ac:dyDescent="0.3">
      <c r="A313" s="49"/>
      <c r="B313" s="1"/>
      <c r="C313" s="1"/>
      <c r="D313" s="1"/>
    </row>
    <row r="314" spans="1:4" x14ac:dyDescent="0.3">
      <c r="A314" s="49"/>
      <c r="B314" s="1"/>
      <c r="C314" s="1"/>
      <c r="D314" s="1"/>
    </row>
    <row r="315" spans="1:4" x14ac:dyDescent="0.3">
      <c r="A315" s="49"/>
      <c r="B315" s="1"/>
      <c r="C315" s="1"/>
      <c r="D315" s="1"/>
    </row>
    <row r="316" spans="1:4" x14ac:dyDescent="0.3">
      <c r="A316" s="49"/>
      <c r="B316" s="1"/>
      <c r="C316" s="1"/>
      <c r="D316" s="1"/>
    </row>
    <row r="317" spans="1:4" x14ac:dyDescent="0.3">
      <c r="A317" s="49"/>
      <c r="B317" s="1"/>
      <c r="C317" s="1"/>
      <c r="D317" s="1"/>
    </row>
    <row r="318" spans="1:4" x14ac:dyDescent="0.3">
      <c r="A318" s="49"/>
      <c r="B318" s="1"/>
      <c r="C318" s="1"/>
      <c r="D318" s="1"/>
    </row>
    <row r="319" spans="1:4" x14ac:dyDescent="0.3">
      <c r="A319" s="49"/>
      <c r="B319" s="1"/>
      <c r="C319" s="1"/>
      <c r="D319" s="1"/>
    </row>
    <row r="320" spans="1:4" x14ac:dyDescent="0.3">
      <c r="A320" s="49"/>
      <c r="B320" s="1"/>
      <c r="C320" s="1"/>
      <c r="D320" s="1"/>
    </row>
    <row r="321" spans="1:4" x14ac:dyDescent="0.3">
      <c r="A321" s="49"/>
      <c r="B321" s="1"/>
      <c r="C321" s="1"/>
      <c r="D321" s="1"/>
    </row>
    <row r="322" spans="1:4" x14ac:dyDescent="0.3">
      <c r="A322" s="49"/>
      <c r="B322" s="1"/>
      <c r="C322" s="1"/>
      <c r="D322" s="1"/>
    </row>
    <row r="323" spans="1:4" x14ac:dyDescent="0.3">
      <c r="A323" s="49"/>
      <c r="B323" s="1"/>
      <c r="C323" s="1"/>
      <c r="D323" s="1"/>
    </row>
    <row r="324" spans="1:4" x14ac:dyDescent="0.3">
      <c r="A324" s="49"/>
      <c r="B324" s="1"/>
      <c r="C324" s="1"/>
      <c r="D324" s="1"/>
    </row>
    <row r="325" spans="1:4" x14ac:dyDescent="0.3">
      <c r="A325" s="49"/>
      <c r="B325" s="1"/>
      <c r="C325" s="1"/>
      <c r="D325" s="1"/>
    </row>
    <row r="326" spans="1:4" x14ac:dyDescent="0.3">
      <c r="A326" s="49"/>
      <c r="B326" s="1"/>
      <c r="C326" s="1"/>
      <c r="D326" s="1"/>
    </row>
    <row r="327" spans="1:4" x14ac:dyDescent="0.3">
      <c r="A327" s="49"/>
      <c r="B327" s="1"/>
      <c r="C327" s="1"/>
      <c r="D327" s="1"/>
    </row>
    <row r="328" spans="1:4" x14ac:dyDescent="0.3">
      <c r="A328" s="49"/>
      <c r="B328" s="1"/>
      <c r="C328" s="1"/>
      <c r="D328" s="1"/>
    </row>
    <row r="329" spans="1:4" x14ac:dyDescent="0.3">
      <c r="A329" s="49"/>
      <c r="B329" s="1"/>
      <c r="C329" s="1"/>
      <c r="D329" s="1"/>
    </row>
    <row r="330" spans="1:4" x14ac:dyDescent="0.3">
      <c r="A330" s="49"/>
      <c r="B330" s="1"/>
      <c r="C330" s="1"/>
      <c r="D330" s="1"/>
    </row>
    <row r="331" spans="1:4" x14ac:dyDescent="0.3">
      <c r="A331" s="49"/>
      <c r="B331" s="1"/>
      <c r="C331" s="1"/>
      <c r="D331" s="1"/>
    </row>
    <row r="332" spans="1:4" x14ac:dyDescent="0.3">
      <c r="A332" s="49"/>
      <c r="B332" s="1"/>
      <c r="C332" s="1"/>
      <c r="D332" s="1"/>
    </row>
    <row r="333" spans="1:4" x14ac:dyDescent="0.3">
      <c r="A333" s="49"/>
      <c r="B333" s="1"/>
      <c r="C333" s="1"/>
      <c r="D333" s="1"/>
    </row>
    <row r="334" spans="1:4" x14ac:dyDescent="0.3">
      <c r="A334" s="49"/>
      <c r="B334" s="1"/>
      <c r="C334" s="1"/>
      <c r="D334" s="1"/>
    </row>
    <row r="335" spans="1:4" x14ac:dyDescent="0.3">
      <c r="A335" s="49"/>
      <c r="B335" s="1"/>
      <c r="C335" s="1"/>
      <c r="D335" s="1"/>
    </row>
    <row r="336" spans="1:4" x14ac:dyDescent="0.3">
      <c r="A336" s="49"/>
      <c r="B336" s="1"/>
      <c r="C336" s="1"/>
      <c r="D336" s="1"/>
    </row>
    <row r="337" spans="1:4" x14ac:dyDescent="0.3">
      <c r="A337" s="49"/>
      <c r="B337" s="1"/>
      <c r="C337" s="1"/>
      <c r="D337" s="1"/>
    </row>
    <row r="338" spans="1:4" x14ac:dyDescent="0.3">
      <c r="A338" s="49"/>
      <c r="B338" s="1"/>
      <c r="C338" s="1"/>
      <c r="D338" s="1"/>
    </row>
    <row r="339" spans="1:4" x14ac:dyDescent="0.3">
      <c r="A339" s="49"/>
      <c r="B339" s="1"/>
      <c r="C339" s="1"/>
      <c r="D339" s="1"/>
    </row>
    <row r="340" spans="1:4" x14ac:dyDescent="0.3">
      <c r="A340" s="49"/>
      <c r="B340" s="1"/>
      <c r="C340" s="1"/>
      <c r="D340" s="1"/>
    </row>
    <row r="341" spans="1:4" x14ac:dyDescent="0.3">
      <c r="A341" s="49"/>
      <c r="B341" s="1"/>
      <c r="C341" s="1"/>
      <c r="D341" s="1"/>
    </row>
    <row r="342" spans="1:4" x14ac:dyDescent="0.3">
      <c r="A342" s="49"/>
      <c r="B342" s="1"/>
      <c r="C342" s="1"/>
      <c r="D342" s="1"/>
    </row>
  </sheetData>
  <mergeCells count="48">
    <mergeCell ref="B34:E34"/>
    <mergeCell ref="B35:E35"/>
    <mergeCell ref="F35:H35"/>
    <mergeCell ref="H141:I141"/>
    <mergeCell ref="A109:I109"/>
    <mergeCell ref="A99:I99"/>
    <mergeCell ref="F44:I44"/>
    <mergeCell ref="E44:E45"/>
    <mergeCell ref="G134:I134"/>
    <mergeCell ref="A123:B123"/>
    <mergeCell ref="A92:I92"/>
    <mergeCell ref="D44:D45"/>
    <mergeCell ref="C138:E138"/>
    <mergeCell ref="A44:A45"/>
    <mergeCell ref="A48:I48"/>
    <mergeCell ref="A47:I47"/>
    <mergeCell ref="F1:H1"/>
    <mergeCell ref="A42:I42"/>
    <mergeCell ref="F2:H2"/>
    <mergeCell ref="D15:I15"/>
    <mergeCell ref="D16:I16"/>
    <mergeCell ref="D14:I14"/>
    <mergeCell ref="F3:H3"/>
    <mergeCell ref="F4:H4"/>
    <mergeCell ref="F5:H5"/>
    <mergeCell ref="B28:E28"/>
    <mergeCell ref="B32:E32"/>
    <mergeCell ref="D13:I13"/>
    <mergeCell ref="D17:I17"/>
    <mergeCell ref="B37:G37"/>
    <mergeCell ref="B39:G39"/>
    <mergeCell ref="B38:G38"/>
    <mergeCell ref="H24:I24"/>
    <mergeCell ref="B29:G29"/>
    <mergeCell ref="G138:I138"/>
    <mergeCell ref="C133:E133"/>
    <mergeCell ref="G133:I133"/>
    <mergeCell ref="C134:E134"/>
    <mergeCell ref="G137:I137"/>
    <mergeCell ref="C137:E137"/>
    <mergeCell ref="B31:G31"/>
    <mergeCell ref="C44:C45"/>
    <mergeCell ref="B44:B45"/>
    <mergeCell ref="B30:E30"/>
    <mergeCell ref="H28:I28"/>
    <mergeCell ref="B33:G33"/>
    <mergeCell ref="B36:E36"/>
    <mergeCell ref="F36:H36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34" fitToHeight="2" orientation="portrait" r:id="rId1"/>
  <rowBreaks count="1" manualBreakCount="1">
    <brk id="98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E75"/>
  <sheetViews>
    <sheetView view="pageBreakPreview" topLeftCell="A35" zoomScale="50" zoomScaleNormal="100" zoomScaleSheetLayoutView="50" workbookViewId="0">
      <selection activeCell="V58" sqref="V58"/>
    </sheetView>
  </sheetViews>
  <sheetFormatPr defaultColWidth="9.109375" defaultRowHeight="18" x14ac:dyDescent="0.3"/>
  <cols>
    <col min="1" max="1" width="44.88671875" style="50" customWidth="1"/>
    <col min="2" max="2" width="13.5546875" style="51" customWidth="1"/>
    <col min="3" max="3" width="12.6640625" style="50" customWidth="1"/>
    <col min="4" max="4" width="16.109375" style="50" customWidth="1"/>
    <col min="5" max="5" width="15.44140625" style="50" customWidth="1"/>
    <col min="6" max="6" width="17.33203125" style="50" customWidth="1"/>
    <col min="7" max="7" width="15.33203125" style="50" customWidth="1"/>
    <col min="8" max="8" width="16.44140625" style="50" customWidth="1"/>
    <col min="9" max="9" width="15.5546875" style="50" customWidth="1"/>
    <col min="10" max="10" width="16.88671875" style="50" customWidth="1"/>
    <col min="11" max="11" width="16.6640625" style="50" customWidth="1"/>
    <col min="12" max="12" width="15.109375" style="50" customWidth="1"/>
    <col min="13" max="13" width="21.88671875" style="50" customWidth="1"/>
    <col min="14" max="14" width="11.6640625" style="50" customWidth="1"/>
    <col min="15" max="15" width="14.33203125" style="50" customWidth="1"/>
    <col min="16" max="16" width="11.109375" style="50" customWidth="1"/>
    <col min="17" max="17" width="9.109375" style="50"/>
    <col min="18" max="18" width="12.33203125" style="50" bestFit="1" customWidth="1"/>
    <col min="19" max="21" width="9.109375" style="50"/>
    <col min="22" max="22" width="12" style="50" customWidth="1"/>
    <col min="23" max="23" width="11.44140625" style="50" customWidth="1"/>
    <col min="24" max="24" width="11.33203125" style="50" bestFit="1" customWidth="1"/>
    <col min="25" max="16384" width="9.109375" style="50"/>
  </cols>
  <sheetData>
    <row r="1" spans="1:13" x14ac:dyDescent="0.3">
      <c r="K1" s="50" t="s">
        <v>110</v>
      </c>
    </row>
    <row r="2" spans="1:13" x14ac:dyDescent="0.3">
      <c r="K2" s="50" t="s">
        <v>166</v>
      </c>
    </row>
    <row r="3" spans="1:13" x14ac:dyDescent="0.3">
      <c r="A3" s="189" t="s">
        <v>111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3">
      <c r="A4" s="189" t="s">
        <v>199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3">
      <c r="A5" s="190" t="s">
        <v>195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</row>
    <row r="6" spans="1:13" ht="20.100000000000001" customHeight="1" x14ac:dyDescent="0.3">
      <c r="A6" s="192" t="s">
        <v>112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</row>
    <row r="7" spans="1:13" ht="21.9" customHeight="1" x14ac:dyDescent="0.3">
      <c r="A7" s="193" t="s">
        <v>162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</row>
    <row r="8" spans="1:13" ht="19.5" customHeight="1" x14ac:dyDescent="0.3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3" ht="10.5" customHeight="1" x14ac:dyDescent="0.3">
      <c r="A9" s="195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</row>
    <row r="10" spans="1:13" ht="10.5" hidden="1" customHeight="1" x14ac:dyDescent="0.3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3" ht="63.75" customHeight="1" x14ac:dyDescent="0.3">
      <c r="A11" s="194" t="s">
        <v>30</v>
      </c>
      <c r="B11" s="194"/>
      <c r="C11" s="194"/>
      <c r="D11" s="145" t="s">
        <v>32</v>
      </c>
      <c r="E11" s="145"/>
      <c r="F11" s="145" t="s">
        <v>113</v>
      </c>
      <c r="G11" s="145"/>
      <c r="H11" s="145" t="s">
        <v>114</v>
      </c>
      <c r="I11" s="145"/>
      <c r="J11" s="145" t="s">
        <v>115</v>
      </c>
      <c r="K11" s="145"/>
      <c r="L11" s="145" t="s">
        <v>116</v>
      </c>
      <c r="M11" s="145"/>
    </row>
    <row r="12" spans="1:13" ht="24.9" customHeight="1" x14ac:dyDescent="0.3">
      <c r="A12" s="194">
        <v>1</v>
      </c>
      <c r="B12" s="194"/>
      <c r="C12" s="194"/>
      <c r="D12" s="145">
        <v>2</v>
      </c>
      <c r="E12" s="145"/>
      <c r="F12" s="145">
        <v>3</v>
      </c>
      <c r="G12" s="145"/>
      <c r="H12" s="145">
        <v>4</v>
      </c>
      <c r="I12" s="145"/>
      <c r="J12" s="145">
        <v>5</v>
      </c>
      <c r="K12" s="145"/>
      <c r="L12" s="145">
        <v>6</v>
      </c>
      <c r="M12" s="145"/>
    </row>
    <row r="13" spans="1:13" ht="60" customHeight="1" x14ac:dyDescent="0.3">
      <c r="A13" s="181" t="s">
        <v>117</v>
      </c>
      <c r="B13" s="182"/>
      <c r="C13" s="183"/>
      <c r="D13" s="171"/>
      <c r="E13" s="172"/>
      <c r="F13" s="171"/>
      <c r="G13" s="172"/>
      <c r="H13" s="173"/>
      <c r="I13" s="174"/>
      <c r="J13" s="177"/>
      <c r="K13" s="178"/>
      <c r="L13" s="175"/>
      <c r="M13" s="176"/>
    </row>
    <row r="14" spans="1:13" ht="24.9" customHeight="1" x14ac:dyDescent="0.3">
      <c r="A14" s="184" t="s">
        <v>118</v>
      </c>
      <c r="B14" s="185"/>
      <c r="C14" s="186"/>
      <c r="D14" s="169">
        <v>2</v>
      </c>
      <c r="E14" s="170"/>
      <c r="F14" s="169">
        <v>2</v>
      </c>
      <c r="G14" s="170"/>
      <c r="H14" s="169">
        <v>3</v>
      </c>
      <c r="I14" s="170"/>
      <c r="J14" s="167">
        <f>H14/F14*100-100</f>
        <v>50</v>
      </c>
      <c r="K14" s="168"/>
      <c r="L14" s="167">
        <f>H14/D14*100-100</f>
        <v>50</v>
      </c>
      <c r="M14" s="168"/>
    </row>
    <row r="15" spans="1:13" ht="24.9" customHeight="1" x14ac:dyDescent="0.3">
      <c r="A15" s="184" t="s">
        <v>119</v>
      </c>
      <c r="B15" s="185"/>
      <c r="C15" s="186"/>
      <c r="D15" s="169">
        <v>53.75</v>
      </c>
      <c r="E15" s="170"/>
      <c r="F15" s="169">
        <v>47.5</v>
      </c>
      <c r="G15" s="170"/>
      <c r="H15" s="169">
        <v>69.25</v>
      </c>
      <c r="I15" s="170"/>
      <c r="J15" s="167">
        <f t="shared" ref="J15:J35" si="0">H15/F15*100-100</f>
        <v>45.789473684210549</v>
      </c>
      <c r="K15" s="168"/>
      <c r="L15" s="167">
        <f t="shared" ref="L15:L36" si="1">H15/D15*100-100</f>
        <v>28.83720930232559</v>
      </c>
      <c r="M15" s="168"/>
    </row>
    <row r="16" spans="1:13" ht="24.9" customHeight="1" x14ac:dyDescent="0.3">
      <c r="A16" s="184" t="s">
        <v>120</v>
      </c>
      <c r="B16" s="185"/>
      <c r="C16" s="186"/>
      <c r="D16" s="169">
        <v>105.75</v>
      </c>
      <c r="E16" s="170"/>
      <c r="F16" s="169">
        <v>93</v>
      </c>
      <c r="G16" s="170"/>
      <c r="H16" s="169">
        <v>112.5</v>
      </c>
      <c r="I16" s="170"/>
      <c r="J16" s="167">
        <f t="shared" si="0"/>
        <v>20.967741935483872</v>
      </c>
      <c r="K16" s="168"/>
      <c r="L16" s="167">
        <f t="shared" si="1"/>
        <v>6.3829787234042499</v>
      </c>
      <c r="M16" s="168"/>
    </row>
    <row r="17" spans="1:18" ht="24.9" customHeight="1" x14ac:dyDescent="0.3">
      <c r="A17" s="184" t="s">
        <v>121</v>
      </c>
      <c r="B17" s="185"/>
      <c r="C17" s="186"/>
      <c r="D17" s="169">
        <v>49.75</v>
      </c>
      <c r="E17" s="170"/>
      <c r="F17" s="169">
        <v>41</v>
      </c>
      <c r="G17" s="170"/>
      <c r="H17" s="169">
        <v>45.75</v>
      </c>
      <c r="I17" s="170"/>
      <c r="J17" s="167">
        <f t="shared" si="0"/>
        <v>11.585365853658544</v>
      </c>
      <c r="K17" s="168"/>
      <c r="L17" s="167"/>
      <c r="M17" s="168"/>
      <c r="R17" s="54"/>
    </row>
    <row r="18" spans="1:18" ht="24.9" customHeight="1" x14ac:dyDescent="0.3">
      <c r="A18" s="184" t="s">
        <v>122</v>
      </c>
      <c r="B18" s="185"/>
      <c r="C18" s="186"/>
      <c r="D18" s="169">
        <v>45.25</v>
      </c>
      <c r="E18" s="170"/>
      <c r="F18" s="169">
        <v>48.25</v>
      </c>
      <c r="G18" s="170"/>
      <c r="H18" s="169">
        <v>54.5</v>
      </c>
      <c r="I18" s="170"/>
      <c r="J18" s="167">
        <f t="shared" si="0"/>
        <v>12.953367875647672</v>
      </c>
      <c r="K18" s="168"/>
      <c r="L18" s="167">
        <f t="shared" si="1"/>
        <v>20.44198895027624</v>
      </c>
      <c r="M18" s="168"/>
    </row>
    <row r="19" spans="1:18" ht="24.9" customHeight="1" x14ac:dyDescent="0.3">
      <c r="A19" s="181" t="s">
        <v>123</v>
      </c>
      <c r="B19" s="182"/>
      <c r="C19" s="183"/>
      <c r="D19" s="171">
        <f>D21+D22+D23+D24+D20</f>
        <v>21341.800000000003</v>
      </c>
      <c r="E19" s="172"/>
      <c r="F19" s="171">
        <f>F20+F21+F22+F23+F24</f>
        <v>23531.3</v>
      </c>
      <c r="G19" s="172"/>
      <c r="H19" s="171">
        <v>29036</v>
      </c>
      <c r="I19" s="172"/>
      <c r="J19" s="167">
        <f t="shared" si="0"/>
        <v>23.393097703909277</v>
      </c>
      <c r="K19" s="168"/>
      <c r="L19" s="167">
        <f t="shared" si="1"/>
        <v>36.052254261589923</v>
      </c>
      <c r="M19" s="168"/>
    </row>
    <row r="20" spans="1:18" ht="24.9" customHeight="1" x14ac:dyDescent="0.3">
      <c r="A20" s="184" t="s">
        <v>118</v>
      </c>
      <c r="B20" s="185"/>
      <c r="C20" s="186"/>
      <c r="D20" s="169">
        <v>607</v>
      </c>
      <c r="E20" s="170"/>
      <c r="F20" s="169">
        <v>760</v>
      </c>
      <c r="G20" s="170"/>
      <c r="H20" s="169">
        <v>1192</v>
      </c>
      <c r="I20" s="170"/>
      <c r="J20" s="167">
        <f t="shared" si="0"/>
        <v>56.84210526315789</v>
      </c>
      <c r="K20" s="168"/>
      <c r="L20" s="167">
        <f t="shared" si="1"/>
        <v>96.375617792421735</v>
      </c>
      <c r="M20" s="168"/>
    </row>
    <row r="21" spans="1:18" ht="24.9" customHeight="1" x14ac:dyDescent="0.3">
      <c r="A21" s="184" t="s">
        <v>119</v>
      </c>
      <c r="B21" s="185"/>
      <c r="C21" s="186"/>
      <c r="D21" s="169">
        <v>5098.3</v>
      </c>
      <c r="E21" s="170"/>
      <c r="F21" s="169">
        <v>6266</v>
      </c>
      <c r="G21" s="170"/>
      <c r="H21" s="169">
        <v>8356</v>
      </c>
      <c r="I21" s="170"/>
      <c r="J21" s="167">
        <f t="shared" si="0"/>
        <v>33.354612192786448</v>
      </c>
      <c r="K21" s="168"/>
      <c r="L21" s="167">
        <f t="shared" si="1"/>
        <v>63.897769844850217</v>
      </c>
      <c r="M21" s="168"/>
    </row>
    <row r="22" spans="1:18" ht="24.9" customHeight="1" x14ac:dyDescent="0.3">
      <c r="A22" s="184" t="s">
        <v>120</v>
      </c>
      <c r="B22" s="185"/>
      <c r="C22" s="186"/>
      <c r="D22" s="169">
        <v>8869.1</v>
      </c>
      <c r="E22" s="170"/>
      <c r="F22" s="169">
        <v>8962</v>
      </c>
      <c r="G22" s="170"/>
      <c r="H22" s="169">
        <v>11056</v>
      </c>
      <c r="I22" s="170"/>
      <c r="J22" s="167">
        <f t="shared" si="0"/>
        <v>23.365320241017628</v>
      </c>
      <c r="K22" s="168"/>
      <c r="L22" s="167">
        <f t="shared" si="1"/>
        <v>24.657518801231234</v>
      </c>
      <c r="M22" s="168"/>
    </row>
    <row r="23" spans="1:18" ht="24.9" customHeight="1" x14ac:dyDescent="0.3">
      <c r="A23" s="184" t="s">
        <v>121</v>
      </c>
      <c r="B23" s="185"/>
      <c r="C23" s="186"/>
      <c r="D23" s="169">
        <v>3668.2</v>
      </c>
      <c r="E23" s="170"/>
      <c r="F23" s="169">
        <v>3718</v>
      </c>
      <c r="G23" s="170"/>
      <c r="H23" s="169">
        <v>4246</v>
      </c>
      <c r="I23" s="170"/>
      <c r="J23" s="167">
        <f t="shared" si="0"/>
        <v>14.201183431952671</v>
      </c>
      <c r="K23" s="168"/>
      <c r="L23" s="167">
        <f t="shared" si="1"/>
        <v>15.751594787634261</v>
      </c>
      <c r="M23" s="168"/>
      <c r="R23" s="54"/>
    </row>
    <row r="24" spans="1:18" ht="24.9" customHeight="1" x14ac:dyDescent="0.3">
      <c r="A24" s="184" t="s">
        <v>122</v>
      </c>
      <c r="B24" s="185"/>
      <c r="C24" s="186"/>
      <c r="D24" s="169">
        <v>3099.2</v>
      </c>
      <c r="E24" s="170"/>
      <c r="F24" s="169">
        <v>3825.3</v>
      </c>
      <c r="G24" s="170"/>
      <c r="H24" s="169">
        <v>4186</v>
      </c>
      <c r="I24" s="170"/>
      <c r="J24" s="167">
        <f t="shared" si="0"/>
        <v>9.4293258045120609</v>
      </c>
      <c r="K24" s="168"/>
      <c r="L24" s="167">
        <f t="shared" si="1"/>
        <v>35.067114093959759</v>
      </c>
      <c r="M24" s="168"/>
    </row>
    <row r="25" spans="1:18" ht="24.9" customHeight="1" x14ac:dyDescent="0.3">
      <c r="A25" s="181" t="s">
        <v>124</v>
      </c>
      <c r="B25" s="182"/>
      <c r="C25" s="183"/>
      <c r="D25" s="171">
        <f>D19</f>
        <v>21341.800000000003</v>
      </c>
      <c r="E25" s="172"/>
      <c r="F25" s="171">
        <f>F26+F27+F28+F29+F30</f>
        <v>23531.3</v>
      </c>
      <c r="G25" s="172"/>
      <c r="H25" s="171">
        <v>29036</v>
      </c>
      <c r="I25" s="172"/>
      <c r="J25" s="167">
        <f t="shared" si="0"/>
        <v>23.393097703909277</v>
      </c>
      <c r="K25" s="168"/>
      <c r="L25" s="167">
        <f t="shared" si="1"/>
        <v>36.052254261589923</v>
      </c>
      <c r="M25" s="168"/>
    </row>
    <row r="26" spans="1:18" ht="24.9" customHeight="1" x14ac:dyDescent="0.3">
      <c r="A26" s="184" t="s">
        <v>118</v>
      </c>
      <c r="B26" s="185"/>
      <c r="C26" s="186"/>
      <c r="D26" s="169">
        <v>607</v>
      </c>
      <c r="E26" s="170"/>
      <c r="F26" s="169">
        <v>760</v>
      </c>
      <c r="G26" s="170"/>
      <c r="H26" s="169">
        <v>1192</v>
      </c>
      <c r="I26" s="170"/>
      <c r="J26" s="167">
        <f t="shared" si="0"/>
        <v>56.84210526315789</v>
      </c>
      <c r="K26" s="168"/>
      <c r="L26" s="167">
        <f t="shared" si="1"/>
        <v>96.375617792421735</v>
      </c>
      <c r="M26" s="168"/>
    </row>
    <row r="27" spans="1:18" ht="24.9" customHeight="1" x14ac:dyDescent="0.3">
      <c r="A27" s="184" t="s">
        <v>119</v>
      </c>
      <c r="B27" s="185"/>
      <c r="C27" s="186"/>
      <c r="D27" s="169">
        <v>5098.3</v>
      </c>
      <c r="E27" s="170"/>
      <c r="F27" s="169">
        <v>6266</v>
      </c>
      <c r="G27" s="170"/>
      <c r="H27" s="169">
        <v>8356</v>
      </c>
      <c r="I27" s="170"/>
      <c r="J27" s="167">
        <f t="shared" si="0"/>
        <v>33.354612192786448</v>
      </c>
      <c r="K27" s="168"/>
      <c r="L27" s="167">
        <f t="shared" si="1"/>
        <v>63.897769844850217</v>
      </c>
      <c r="M27" s="168"/>
    </row>
    <row r="28" spans="1:18" ht="24.9" customHeight="1" x14ac:dyDescent="0.3">
      <c r="A28" s="184" t="s">
        <v>120</v>
      </c>
      <c r="B28" s="185"/>
      <c r="C28" s="186"/>
      <c r="D28" s="169">
        <v>8869.1</v>
      </c>
      <c r="E28" s="170"/>
      <c r="F28" s="169">
        <v>8962</v>
      </c>
      <c r="G28" s="170"/>
      <c r="H28" s="169">
        <v>11056</v>
      </c>
      <c r="I28" s="170"/>
      <c r="J28" s="167">
        <f t="shared" si="0"/>
        <v>23.365320241017628</v>
      </c>
      <c r="K28" s="168"/>
      <c r="L28" s="167">
        <f t="shared" si="1"/>
        <v>24.657518801231234</v>
      </c>
      <c r="M28" s="168"/>
    </row>
    <row r="29" spans="1:18" ht="24.9" customHeight="1" x14ac:dyDescent="0.3">
      <c r="A29" s="184" t="s">
        <v>121</v>
      </c>
      <c r="B29" s="185"/>
      <c r="C29" s="186"/>
      <c r="D29" s="169">
        <v>3668.2</v>
      </c>
      <c r="E29" s="170"/>
      <c r="F29" s="169">
        <v>3718</v>
      </c>
      <c r="G29" s="170"/>
      <c r="H29" s="169">
        <v>4246</v>
      </c>
      <c r="I29" s="170"/>
      <c r="J29" s="167">
        <f t="shared" si="0"/>
        <v>14.201183431952671</v>
      </c>
      <c r="K29" s="168"/>
      <c r="L29" s="167">
        <f t="shared" si="1"/>
        <v>15.751594787634261</v>
      </c>
      <c r="M29" s="168"/>
      <c r="R29" s="54"/>
    </row>
    <row r="30" spans="1:18" ht="24.9" customHeight="1" x14ac:dyDescent="0.3">
      <c r="A30" s="184" t="s">
        <v>122</v>
      </c>
      <c r="B30" s="185"/>
      <c r="C30" s="186"/>
      <c r="D30" s="169">
        <v>3099.2</v>
      </c>
      <c r="E30" s="170"/>
      <c r="F30" s="169">
        <v>3825.3</v>
      </c>
      <c r="G30" s="170"/>
      <c r="H30" s="169">
        <v>4186</v>
      </c>
      <c r="I30" s="170"/>
      <c r="J30" s="167">
        <f t="shared" si="0"/>
        <v>9.4293258045120609</v>
      </c>
      <c r="K30" s="168"/>
      <c r="L30" s="167">
        <f t="shared" si="1"/>
        <v>35.067114093959759</v>
      </c>
      <c r="M30" s="168"/>
    </row>
    <row r="31" spans="1:18" ht="39" customHeight="1" x14ac:dyDescent="0.3">
      <c r="A31" s="181" t="s">
        <v>125</v>
      </c>
      <c r="B31" s="182"/>
      <c r="C31" s="183"/>
      <c r="D31" s="173"/>
      <c r="E31" s="174"/>
      <c r="F31" s="173"/>
      <c r="G31" s="174"/>
      <c r="H31" s="173"/>
      <c r="I31" s="174"/>
      <c r="J31" s="167"/>
      <c r="K31" s="168"/>
      <c r="L31" s="167"/>
      <c r="M31" s="168"/>
    </row>
    <row r="32" spans="1:18" ht="24.9" customHeight="1" x14ac:dyDescent="0.3">
      <c r="A32" s="184" t="s">
        <v>118</v>
      </c>
      <c r="B32" s="185"/>
      <c r="C32" s="186"/>
      <c r="D32" s="169">
        <f>D20/D14/12*1000</f>
        <v>25291.666666666668</v>
      </c>
      <c r="E32" s="170"/>
      <c r="F32" s="169">
        <v>31666.6</v>
      </c>
      <c r="G32" s="170"/>
      <c r="H32" s="169">
        <v>33111.1</v>
      </c>
      <c r="I32" s="170"/>
      <c r="J32" s="167">
        <f t="shared" si="0"/>
        <v>4.5615885507127416</v>
      </c>
      <c r="K32" s="168"/>
      <c r="L32" s="167">
        <f t="shared" si="1"/>
        <v>30.917034596375601</v>
      </c>
      <c r="M32" s="168"/>
    </row>
    <row r="33" spans="1:31" ht="24.9" customHeight="1" x14ac:dyDescent="0.3">
      <c r="A33" s="184" t="s">
        <v>119</v>
      </c>
      <c r="B33" s="185"/>
      <c r="C33" s="186"/>
      <c r="D33" s="169">
        <f>D21/D15/12*1000</f>
        <v>7904.3410852713187</v>
      </c>
      <c r="E33" s="170"/>
      <c r="F33" s="169">
        <v>10993</v>
      </c>
      <c r="G33" s="170"/>
      <c r="H33" s="169">
        <v>10055.299999999999</v>
      </c>
      <c r="I33" s="170"/>
      <c r="J33" s="167"/>
      <c r="K33" s="168"/>
      <c r="L33" s="167">
        <f t="shared" si="1"/>
        <v>27.212374713139639</v>
      </c>
      <c r="M33" s="168"/>
    </row>
    <row r="34" spans="1:31" ht="24.9" customHeight="1" x14ac:dyDescent="0.3">
      <c r="A34" s="184" t="s">
        <v>120</v>
      </c>
      <c r="B34" s="185"/>
      <c r="C34" s="186"/>
      <c r="D34" s="169">
        <f>D22/D16/12*1000</f>
        <v>6989.0464933018129</v>
      </c>
      <c r="E34" s="170"/>
      <c r="F34" s="169">
        <v>8030.5</v>
      </c>
      <c r="G34" s="170"/>
      <c r="H34" s="169">
        <v>8189.6</v>
      </c>
      <c r="I34" s="170"/>
      <c r="J34" s="167">
        <f t="shared" si="0"/>
        <v>1.9811966876284117</v>
      </c>
      <c r="K34" s="168"/>
      <c r="L34" s="167">
        <f t="shared" si="1"/>
        <v>17.177643729352468</v>
      </c>
      <c r="M34" s="168"/>
    </row>
    <row r="35" spans="1:31" ht="24.9" customHeight="1" x14ac:dyDescent="0.3">
      <c r="A35" s="184" t="s">
        <v>121</v>
      </c>
      <c r="B35" s="185"/>
      <c r="C35" s="186"/>
      <c r="D35" s="169">
        <f>D23/D17/12*1000</f>
        <v>6144.3886097152426</v>
      </c>
      <c r="E35" s="170"/>
      <c r="F35" s="169">
        <v>7557</v>
      </c>
      <c r="G35" s="170"/>
      <c r="H35" s="169">
        <v>7734.1</v>
      </c>
      <c r="I35" s="170"/>
      <c r="J35" s="167">
        <f t="shared" si="0"/>
        <v>2.3435225618631819</v>
      </c>
      <c r="K35" s="168"/>
      <c r="L35" s="167">
        <f t="shared" si="1"/>
        <v>25.872572378823406</v>
      </c>
      <c r="M35" s="168"/>
      <c r="R35" s="54"/>
    </row>
    <row r="36" spans="1:31" ht="24.9" customHeight="1" x14ac:dyDescent="0.3">
      <c r="A36" s="146" t="s">
        <v>122</v>
      </c>
      <c r="B36" s="146"/>
      <c r="C36" s="146"/>
      <c r="D36" s="150">
        <f>D24/D18/12*1000</f>
        <v>5707.5506445672199</v>
      </c>
      <c r="E36" s="150"/>
      <c r="F36" s="150">
        <v>6606</v>
      </c>
      <c r="G36" s="150"/>
      <c r="H36" s="150">
        <v>6400.6</v>
      </c>
      <c r="I36" s="150"/>
      <c r="J36" s="167"/>
      <c r="K36" s="168"/>
      <c r="L36" s="167">
        <f t="shared" si="1"/>
        <v>12.142675529168812</v>
      </c>
      <c r="M36" s="168"/>
    </row>
    <row r="38" spans="1:31" ht="20.399999999999999" x14ac:dyDescent="0.3">
      <c r="A38" s="81" t="s">
        <v>126</v>
      </c>
      <c r="B38" s="57"/>
      <c r="C38" s="57"/>
      <c r="D38" s="57"/>
      <c r="E38" s="57"/>
      <c r="F38" s="57"/>
      <c r="G38" s="57"/>
      <c r="H38" s="57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</row>
    <row r="39" spans="1:31" x14ac:dyDescent="0.3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</row>
    <row r="40" spans="1:31" ht="86.25" customHeight="1" x14ac:dyDescent="0.3">
      <c r="A40" s="153" t="s">
        <v>127</v>
      </c>
      <c r="B40" s="153" t="s">
        <v>128</v>
      </c>
      <c r="C40" s="158" t="s">
        <v>129</v>
      </c>
      <c r="D40" s="159"/>
      <c r="E40" s="159"/>
      <c r="F40" s="160"/>
      <c r="G40" s="145" t="s">
        <v>130</v>
      </c>
      <c r="H40" s="145"/>
      <c r="I40" s="145" t="s">
        <v>131</v>
      </c>
      <c r="J40" s="145"/>
      <c r="K40" s="145"/>
      <c r="L40" s="145" t="s">
        <v>132</v>
      </c>
      <c r="M40" s="179" t="s">
        <v>133</v>
      </c>
    </row>
    <row r="41" spans="1:31" ht="89.25" customHeight="1" x14ac:dyDescent="0.3">
      <c r="A41" s="154"/>
      <c r="B41" s="154"/>
      <c r="C41" s="161"/>
      <c r="D41" s="162"/>
      <c r="E41" s="162"/>
      <c r="F41" s="163"/>
      <c r="G41" s="145"/>
      <c r="H41" s="145"/>
      <c r="I41" s="65" t="s">
        <v>134</v>
      </c>
      <c r="J41" s="65" t="s">
        <v>135</v>
      </c>
      <c r="K41" s="65" t="s">
        <v>114</v>
      </c>
      <c r="L41" s="145"/>
      <c r="M41" s="180"/>
    </row>
    <row r="42" spans="1:31" x14ac:dyDescent="0.3">
      <c r="A42" s="60">
        <v>1</v>
      </c>
      <c r="B42" s="61">
        <v>2</v>
      </c>
      <c r="C42" s="147">
        <v>3</v>
      </c>
      <c r="D42" s="148"/>
      <c r="E42" s="148"/>
      <c r="F42" s="149"/>
      <c r="G42" s="145">
        <v>4</v>
      </c>
      <c r="H42" s="145"/>
      <c r="I42" s="66">
        <v>5</v>
      </c>
      <c r="J42" s="66">
        <v>6</v>
      </c>
      <c r="K42" s="66">
        <v>7</v>
      </c>
      <c r="L42" s="66">
        <v>8</v>
      </c>
      <c r="M42" s="66">
        <v>9</v>
      </c>
    </row>
    <row r="43" spans="1:31" x14ac:dyDescent="0.3">
      <c r="A43" s="60">
        <v>1</v>
      </c>
      <c r="B43" s="61" t="s">
        <v>185</v>
      </c>
      <c r="C43" s="147">
        <v>1999</v>
      </c>
      <c r="D43" s="148"/>
      <c r="E43" s="148"/>
      <c r="F43" s="149"/>
      <c r="G43" s="155" t="s">
        <v>191</v>
      </c>
      <c r="H43" s="155"/>
      <c r="I43" s="82">
        <v>28534</v>
      </c>
      <c r="J43" s="82">
        <v>30000</v>
      </c>
      <c r="K43" s="82">
        <v>50000</v>
      </c>
      <c r="L43" s="82">
        <f>K43/J43*100-100</f>
        <v>66.666666666666686</v>
      </c>
      <c r="M43" s="82">
        <f>K43/I43*100-100</f>
        <v>75.229550711431983</v>
      </c>
    </row>
    <row r="44" spans="1:31" ht="36" x14ac:dyDescent="0.3">
      <c r="A44" s="60">
        <v>2</v>
      </c>
      <c r="B44" s="61" t="s">
        <v>186</v>
      </c>
      <c r="C44" s="147">
        <v>2007</v>
      </c>
      <c r="D44" s="148"/>
      <c r="E44" s="148"/>
      <c r="F44" s="149"/>
      <c r="G44" s="155" t="s">
        <v>191</v>
      </c>
      <c r="H44" s="155"/>
      <c r="I44" s="82">
        <v>24340</v>
      </c>
      <c r="J44" s="82">
        <v>26000</v>
      </c>
      <c r="K44" s="82">
        <v>34000</v>
      </c>
      <c r="L44" s="82">
        <f t="shared" ref="L44:L49" si="2">K44/J44*100-100</f>
        <v>30.769230769230774</v>
      </c>
      <c r="M44" s="82">
        <f t="shared" ref="M44:M49" si="3">K44/I44*100-100</f>
        <v>39.687756778964683</v>
      </c>
    </row>
    <row r="45" spans="1:31" ht="36" x14ac:dyDescent="0.3">
      <c r="A45" s="60">
        <v>3</v>
      </c>
      <c r="B45" s="60" t="s">
        <v>187</v>
      </c>
      <c r="C45" s="147">
        <v>1997</v>
      </c>
      <c r="D45" s="148"/>
      <c r="E45" s="148"/>
      <c r="F45" s="149"/>
      <c r="G45" s="155" t="s">
        <v>191</v>
      </c>
      <c r="H45" s="155"/>
      <c r="I45" s="82">
        <v>14800</v>
      </c>
      <c r="J45" s="82">
        <v>15000</v>
      </c>
      <c r="K45" s="82">
        <v>0</v>
      </c>
      <c r="L45" s="82"/>
      <c r="M45" s="82"/>
    </row>
    <row r="46" spans="1:31" x14ac:dyDescent="0.3">
      <c r="A46" s="60">
        <v>4</v>
      </c>
      <c r="B46" s="60" t="s">
        <v>188</v>
      </c>
      <c r="C46" s="147">
        <v>1959</v>
      </c>
      <c r="D46" s="148"/>
      <c r="E46" s="148"/>
      <c r="F46" s="149"/>
      <c r="G46" s="156" t="s">
        <v>192</v>
      </c>
      <c r="H46" s="157"/>
      <c r="I46" s="82">
        <v>15400</v>
      </c>
      <c r="J46" s="82">
        <v>16000</v>
      </c>
      <c r="K46" s="82">
        <v>21000</v>
      </c>
      <c r="L46" s="82">
        <f t="shared" si="2"/>
        <v>31.25</v>
      </c>
      <c r="M46" s="82">
        <f t="shared" si="3"/>
        <v>36.363636363636346</v>
      </c>
    </row>
    <row r="47" spans="1:31" ht="58.5" customHeight="1" x14ac:dyDescent="0.3">
      <c r="A47" s="60">
        <v>5</v>
      </c>
      <c r="B47" s="60" t="s">
        <v>190</v>
      </c>
      <c r="C47" s="147">
        <v>2018</v>
      </c>
      <c r="D47" s="148"/>
      <c r="E47" s="148"/>
      <c r="F47" s="149"/>
      <c r="G47" s="156" t="s">
        <v>192</v>
      </c>
      <c r="H47" s="157"/>
      <c r="I47" s="82">
        <v>65800</v>
      </c>
      <c r="J47" s="82">
        <v>70000</v>
      </c>
      <c r="K47" s="82">
        <v>100000</v>
      </c>
      <c r="L47" s="82">
        <f t="shared" si="2"/>
        <v>42.857142857142861</v>
      </c>
      <c r="M47" s="82">
        <f t="shared" si="3"/>
        <v>51.975683890577528</v>
      </c>
    </row>
    <row r="48" spans="1:31" ht="18.75" customHeight="1" x14ac:dyDescent="0.3">
      <c r="A48" s="60">
        <v>6</v>
      </c>
      <c r="B48" s="60" t="s">
        <v>189</v>
      </c>
      <c r="C48" s="147">
        <v>2003</v>
      </c>
      <c r="D48" s="165"/>
      <c r="E48" s="165"/>
      <c r="F48" s="166"/>
      <c r="G48" s="155" t="s">
        <v>191</v>
      </c>
      <c r="H48" s="155"/>
      <c r="I48" s="82">
        <v>0</v>
      </c>
      <c r="J48" s="82">
        <v>30000</v>
      </c>
      <c r="K48" s="82">
        <v>50000</v>
      </c>
      <c r="L48" s="82">
        <f t="shared" si="2"/>
        <v>66.666666666666686</v>
      </c>
      <c r="M48" s="82"/>
    </row>
    <row r="49" spans="1:31" x14ac:dyDescent="0.3">
      <c r="A49" s="85" t="s">
        <v>136</v>
      </c>
      <c r="B49" s="85"/>
      <c r="C49" s="151"/>
      <c r="D49" s="164"/>
      <c r="E49" s="164"/>
      <c r="F49" s="152"/>
      <c r="G49" s="151"/>
      <c r="H49" s="152"/>
      <c r="I49" s="83">
        <v>148874</v>
      </c>
      <c r="J49" s="83">
        <f>SUM(J43:J48)</f>
        <v>187000</v>
      </c>
      <c r="K49" s="83">
        <v>255000</v>
      </c>
      <c r="L49" s="82">
        <f t="shared" si="2"/>
        <v>36.363636363636346</v>
      </c>
      <c r="M49" s="82">
        <f t="shared" si="3"/>
        <v>71.285785294947402</v>
      </c>
    </row>
    <row r="50" spans="1:31" x14ac:dyDescent="0.3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Q50" s="56"/>
      <c r="R50" s="56"/>
      <c r="S50" s="56"/>
      <c r="T50" s="56"/>
      <c r="U50" s="56"/>
      <c r="AE50" s="56"/>
    </row>
    <row r="51" spans="1:31" x14ac:dyDescent="0.3">
      <c r="A51" s="57" t="s">
        <v>137</v>
      </c>
      <c r="B51" s="57"/>
      <c r="C51" s="57"/>
      <c r="D51" s="57"/>
      <c r="E51" s="57"/>
      <c r="F51" s="57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</row>
    <row r="52" spans="1:31" x14ac:dyDescent="0.3">
      <c r="A52" s="63"/>
      <c r="B52" s="63"/>
      <c r="C52" s="63"/>
      <c r="D52" s="63"/>
      <c r="E52" s="63"/>
      <c r="F52" s="63"/>
      <c r="G52" s="63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3"/>
      <c r="AE52" s="56" t="s">
        <v>138</v>
      </c>
    </row>
    <row r="53" spans="1:31" ht="18.75" customHeight="1" x14ac:dyDescent="0.3">
      <c r="A53" s="145" t="s">
        <v>127</v>
      </c>
      <c r="B53" s="145" t="s">
        <v>139</v>
      </c>
      <c r="C53" s="145"/>
      <c r="D53" s="145"/>
      <c r="E53" s="145"/>
      <c r="F53" s="145"/>
      <c r="G53" s="145" t="s">
        <v>140</v>
      </c>
      <c r="H53" s="145"/>
      <c r="I53" s="145"/>
      <c r="J53" s="145"/>
      <c r="K53" s="145"/>
      <c r="L53" s="147" t="s">
        <v>141</v>
      </c>
      <c r="M53" s="148"/>
      <c r="N53" s="148"/>
      <c r="O53" s="148"/>
      <c r="P53" s="149"/>
      <c r="Q53" s="145" t="s">
        <v>142</v>
      </c>
      <c r="R53" s="145"/>
      <c r="S53" s="145"/>
      <c r="T53" s="145"/>
      <c r="U53" s="145"/>
      <c r="V53" s="145" t="s">
        <v>143</v>
      </c>
      <c r="W53" s="145"/>
      <c r="X53" s="145"/>
      <c r="Y53" s="145"/>
      <c r="Z53" s="145"/>
      <c r="AA53" s="147" t="s">
        <v>136</v>
      </c>
      <c r="AB53" s="148"/>
      <c r="AC53" s="148"/>
      <c r="AD53" s="148"/>
      <c r="AE53" s="149"/>
    </row>
    <row r="54" spans="1:31" ht="18.75" customHeight="1" x14ac:dyDescent="0.3">
      <c r="A54" s="145"/>
      <c r="B54" s="145"/>
      <c r="C54" s="145"/>
      <c r="D54" s="145"/>
      <c r="E54" s="145"/>
      <c r="F54" s="145"/>
      <c r="G54" s="145" t="s">
        <v>144</v>
      </c>
      <c r="H54" s="145" t="s">
        <v>145</v>
      </c>
      <c r="I54" s="145"/>
      <c r="J54" s="145"/>
      <c r="K54" s="145"/>
      <c r="L54" s="145" t="s">
        <v>144</v>
      </c>
      <c r="M54" s="147" t="s">
        <v>145</v>
      </c>
      <c r="N54" s="148"/>
      <c r="O54" s="148"/>
      <c r="P54" s="149"/>
      <c r="Q54" s="145" t="s">
        <v>144</v>
      </c>
      <c r="R54" s="145" t="s">
        <v>145</v>
      </c>
      <c r="S54" s="145"/>
      <c r="T54" s="145"/>
      <c r="U54" s="145"/>
      <c r="V54" s="145" t="s">
        <v>144</v>
      </c>
      <c r="W54" s="145" t="s">
        <v>145</v>
      </c>
      <c r="X54" s="145"/>
      <c r="Y54" s="145"/>
      <c r="Z54" s="145"/>
      <c r="AA54" s="187" t="s">
        <v>144</v>
      </c>
      <c r="AB54" s="147" t="s">
        <v>145</v>
      </c>
      <c r="AC54" s="148"/>
      <c r="AD54" s="148"/>
      <c r="AE54" s="149"/>
    </row>
    <row r="55" spans="1:31" x14ac:dyDescent="0.3">
      <c r="A55" s="145"/>
      <c r="B55" s="145"/>
      <c r="C55" s="145"/>
      <c r="D55" s="145"/>
      <c r="E55" s="145"/>
      <c r="F55" s="145"/>
      <c r="G55" s="145"/>
      <c r="H55" s="65" t="s">
        <v>146</v>
      </c>
      <c r="I55" s="65" t="s">
        <v>147</v>
      </c>
      <c r="J55" s="65" t="s">
        <v>148</v>
      </c>
      <c r="K55" s="65" t="s">
        <v>39</v>
      </c>
      <c r="L55" s="145"/>
      <c r="M55" s="65" t="s">
        <v>146</v>
      </c>
      <c r="N55" s="65" t="s">
        <v>147</v>
      </c>
      <c r="O55" s="65" t="s">
        <v>148</v>
      </c>
      <c r="P55" s="65" t="s">
        <v>39</v>
      </c>
      <c r="Q55" s="145"/>
      <c r="R55" s="65" t="s">
        <v>146</v>
      </c>
      <c r="S55" s="65" t="s">
        <v>147</v>
      </c>
      <c r="T55" s="65" t="s">
        <v>148</v>
      </c>
      <c r="U55" s="65" t="s">
        <v>39</v>
      </c>
      <c r="V55" s="145"/>
      <c r="W55" s="65" t="s">
        <v>146</v>
      </c>
      <c r="X55" s="65" t="s">
        <v>147</v>
      </c>
      <c r="Y55" s="65" t="s">
        <v>148</v>
      </c>
      <c r="Z55" s="65" t="s">
        <v>39</v>
      </c>
      <c r="AA55" s="188"/>
      <c r="AB55" s="65" t="s">
        <v>146</v>
      </c>
      <c r="AC55" s="65" t="s">
        <v>147</v>
      </c>
      <c r="AD55" s="65" t="s">
        <v>148</v>
      </c>
      <c r="AE55" s="65" t="s">
        <v>39</v>
      </c>
    </row>
    <row r="56" spans="1:31" x14ac:dyDescent="0.3">
      <c r="A56" s="65">
        <v>1</v>
      </c>
      <c r="B56" s="145">
        <v>2</v>
      </c>
      <c r="C56" s="145"/>
      <c r="D56" s="145"/>
      <c r="E56" s="145"/>
      <c r="F56" s="145"/>
      <c r="G56" s="65">
        <v>3</v>
      </c>
      <c r="H56" s="65">
        <v>4</v>
      </c>
      <c r="I56" s="65">
        <v>5</v>
      </c>
      <c r="J56" s="65">
        <v>6</v>
      </c>
      <c r="K56" s="65">
        <v>7</v>
      </c>
      <c r="L56" s="65">
        <v>8</v>
      </c>
      <c r="M56" s="65">
        <v>9</v>
      </c>
      <c r="N56" s="65">
        <v>10</v>
      </c>
      <c r="O56" s="65">
        <v>11</v>
      </c>
      <c r="P56" s="65">
        <v>12</v>
      </c>
      <c r="Q56" s="65">
        <v>13</v>
      </c>
      <c r="R56" s="65">
        <v>14</v>
      </c>
      <c r="S56" s="65">
        <v>15</v>
      </c>
      <c r="T56" s="65">
        <v>16</v>
      </c>
      <c r="U56" s="65">
        <v>17</v>
      </c>
      <c r="V56" s="66">
        <v>18</v>
      </c>
      <c r="W56" s="66">
        <v>19</v>
      </c>
      <c r="X56" s="66">
        <v>20</v>
      </c>
      <c r="Y56" s="66">
        <v>21</v>
      </c>
      <c r="Z56" s="66">
        <v>22</v>
      </c>
      <c r="AA56" s="66">
        <v>23</v>
      </c>
      <c r="AB56" s="66">
        <v>24</v>
      </c>
      <c r="AC56" s="66">
        <v>25</v>
      </c>
      <c r="AD56" s="66">
        <v>26</v>
      </c>
      <c r="AE56" s="66">
        <v>27</v>
      </c>
    </row>
    <row r="57" spans="1:31" ht="54" customHeight="1" x14ac:dyDescent="0.3">
      <c r="A57" s="78">
        <v>1</v>
      </c>
      <c r="B57" s="196" t="s">
        <v>204</v>
      </c>
      <c r="C57" s="196"/>
      <c r="D57" s="196"/>
      <c r="E57" s="196"/>
      <c r="F57" s="196"/>
      <c r="G57" s="79"/>
      <c r="H57" s="79"/>
      <c r="I57" s="79"/>
      <c r="J57" s="79"/>
      <c r="K57" s="79"/>
      <c r="L57" s="67">
        <v>1000</v>
      </c>
      <c r="M57" s="67"/>
      <c r="N57" s="67">
        <v>1000</v>
      </c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</row>
    <row r="58" spans="1:31" ht="33.75" customHeight="1" x14ac:dyDescent="0.3">
      <c r="A58" s="78">
        <v>2</v>
      </c>
      <c r="B58" s="207" t="s">
        <v>65</v>
      </c>
      <c r="C58" s="207"/>
      <c r="D58" s="207"/>
      <c r="E58" s="207"/>
      <c r="F58" s="207"/>
      <c r="G58" s="79"/>
      <c r="H58" s="79"/>
      <c r="I58" s="79"/>
      <c r="J58" s="79"/>
      <c r="K58" s="79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>
        <v>1000</v>
      </c>
      <c r="W58" s="67">
        <v>0</v>
      </c>
      <c r="X58" s="67">
        <v>1000</v>
      </c>
      <c r="Y58" s="67">
        <v>0</v>
      </c>
      <c r="Z58" s="67">
        <v>0</v>
      </c>
      <c r="AA58" s="67"/>
      <c r="AB58" s="67"/>
      <c r="AC58" s="67"/>
      <c r="AD58" s="67"/>
      <c r="AE58" s="67"/>
    </row>
    <row r="59" spans="1:31" ht="36" customHeight="1" x14ac:dyDescent="0.3">
      <c r="A59" s="78">
        <v>3</v>
      </c>
      <c r="B59" s="207" t="s">
        <v>69</v>
      </c>
      <c r="C59" s="207"/>
      <c r="D59" s="207"/>
      <c r="E59" s="207"/>
      <c r="F59" s="207"/>
      <c r="G59" s="79"/>
      <c r="H59" s="79"/>
      <c r="I59" s="79"/>
      <c r="J59" s="79"/>
      <c r="K59" s="79"/>
      <c r="L59" s="67"/>
      <c r="M59" s="67"/>
      <c r="N59" s="67"/>
      <c r="O59" s="67"/>
      <c r="P59" s="67"/>
      <c r="Q59" s="67">
        <f>R59+S59+T59+U59</f>
        <v>200</v>
      </c>
      <c r="R59" s="67">
        <v>50</v>
      </c>
      <c r="S59" s="67">
        <v>50</v>
      </c>
      <c r="T59" s="67">
        <v>50</v>
      </c>
      <c r="U59" s="67">
        <v>50</v>
      </c>
      <c r="V59" s="67"/>
      <c r="W59" s="67"/>
      <c r="X59" s="67"/>
      <c r="Y59" s="67"/>
      <c r="Z59" s="67"/>
      <c r="AA59" s="67"/>
      <c r="AB59" s="67"/>
      <c r="AC59" s="67"/>
      <c r="AD59" s="67"/>
      <c r="AE59" s="67"/>
    </row>
    <row r="60" spans="1:31" x14ac:dyDescent="0.3">
      <c r="A60" s="78"/>
      <c r="B60" s="203"/>
      <c r="C60" s="203"/>
      <c r="D60" s="203"/>
      <c r="E60" s="203"/>
      <c r="F60" s="203"/>
      <c r="G60" s="79"/>
      <c r="H60" s="79"/>
      <c r="I60" s="79"/>
      <c r="J60" s="79"/>
      <c r="K60" s="79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</row>
    <row r="61" spans="1:31" x14ac:dyDescent="0.3">
      <c r="A61" s="200" t="s">
        <v>136</v>
      </c>
      <c r="B61" s="201"/>
      <c r="C61" s="201"/>
      <c r="D61" s="201"/>
      <c r="E61" s="201"/>
      <c r="F61" s="202"/>
      <c r="G61" s="80">
        <f t="shared" ref="G61:AE61" si="4">SUM(G57:G60)</f>
        <v>0</v>
      </c>
      <c r="H61" s="80">
        <f t="shared" si="4"/>
        <v>0</v>
      </c>
      <c r="I61" s="80">
        <f t="shared" si="4"/>
        <v>0</v>
      </c>
      <c r="J61" s="80">
        <f t="shared" si="4"/>
        <v>0</v>
      </c>
      <c r="K61" s="80">
        <f t="shared" si="4"/>
        <v>0</v>
      </c>
      <c r="L61" s="68">
        <f t="shared" si="4"/>
        <v>1000</v>
      </c>
      <c r="M61" s="68">
        <f t="shared" si="4"/>
        <v>0</v>
      </c>
      <c r="N61" s="68">
        <f t="shared" si="4"/>
        <v>1000</v>
      </c>
      <c r="O61" s="68">
        <f t="shared" si="4"/>
        <v>0</v>
      </c>
      <c r="P61" s="68">
        <f t="shared" si="4"/>
        <v>0</v>
      </c>
      <c r="Q61" s="68">
        <f t="shared" si="4"/>
        <v>200</v>
      </c>
      <c r="R61" s="68">
        <f t="shared" si="4"/>
        <v>50</v>
      </c>
      <c r="S61" s="68">
        <f t="shared" si="4"/>
        <v>50</v>
      </c>
      <c r="T61" s="68">
        <f t="shared" si="4"/>
        <v>50</v>
      </c>
      <c r="U61" s="68">
        <f t="shared" si="4"/>
        <v>50</v>
      </c>
      <c r="V61" s="68">
        <f t="shared" si="4"/>
        <v>1000</v>
      </c>
      <c r="W61" s="68">
        <f t="shared" si="4"/>
        <v>0</v>
      </c>
      <c r="X61" s="68">
        <f t="shared" si="4"/>
        <v>1000</v>
      </c>
      <c r="Y61" s="68">
        <f t="shared" si="4"/>
        <v>0</v>
      </c>
      <c r="Z61" s="68">
        <f t="shared" si="4"/>
        <v>0</v>
      </c>
      <c r="AA61" s="68">
        <f t="shared" si="4"/>
        <v>0</v>
      </c>
      <c r="AB61" s="68">
        <f t="shared" si="4"/>
        <v>0</v>
      </c>
      <c r="AC61" s="68">
        <f t="shared" si="4"/>
        <v>0</v>
      </c>
      <c r="AD61" s="68">
        <f t="shared" si="4"/>
        <v>0</v>
      </c>
      <c r="AE61" s="68">
        <f t="shared" si="4"/>
        <v>0</v>
      </c>
    </row>
    <row r="62" spans="1:31" x14ac:dyDescent="0.3">
      <c r="A62" s="184" t="s">
        <v>149</v>
      </c>
      <c r="B62" s="185"/>
      <c r="C62" s="185"/>
      <c r="D62" s="185"/>
      <c r="E62" s="185"/>
      <c r="F62" s="186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5"/>
      <c r="X62" s="65"/>
      <c r="Y62" s="65"/>
      <c r="Z62" s="65"/>
      <c r="AA62" s="69"/>
      <c r="AB62" s="65"/>
      <c r="AC62" s="65"/>
      <c r="AD62" s="65"/>
      <c r="AE62" s="65"/>
    </row>
    <row r="63" spans="1:31" x14ac:dyDescent="0.3">
      <c r="A63" s="70"/>
      <c r="B63" s="70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0"/>
      <c r="T63" s="70"/>
      <c r="U63" s="70"/>
      <c r="V63" s="70"/>
      <c r="W63" s="71"/>
      <c r="X63" s="70"/>
      <c r="Y63" s="70"/>
      <c r="Z63" s="70"/>
      <c r="AA63" s="70"/>
    </row>
    <row r="64" spans="1:31" x14ac:dyDescent="0.3">
      <c r="A64" s="72"/>
      <c r="B64" s="72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</row>
    <row r="65" spans="1:31" x14ac:dyDescent="0.3">
      <c r="A65" s="57" t="s">
        <v>164</v>
      </c>
      <c r="B65" s="57"/>
      <c r="C65" s="57"/>
      <c r="D65" s="57"/>
      <c r="E65" s="57"/>
      <c r="F65" s="57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</row>
    <row r="66" spans="1:31" x14ac:dyDescent="0.3">
      <c r="B66" s="50"/>
      <c r="J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56" t="s">
        <v>138</v>
      </c>
      <c r="Y66" s="74"/>
      <c r="Z66" s="74"/>
      <c r="AA66" s="74"/>
      <c r="AB66" s="74"/>
      <c r="AC66" s="74"/>
      <c r="AD66" s="74"/>
      <c r="AE66" s="74"/>
    </row>
    <row r="67" spans="1:31" ht="18.75" customHeight="1" x14ac:dyDescent="0.3">
      <c r="A67" s="194" t="s">
        <v>127</v>
      </c>
      <c r="B67" s="145" t="s">
        <v>150</v>
      </c>
      <c r="C67" s="145" t="s">
        <v>165</v>
      </c>
      <c r="D67" s="145"/>
      <c r="E67" s="145" t="s">
        <v>151</v>
      </c>
      <c r="F67" s="145"/>
      <c r="G67" s="145" t="s">
        <v>152</v>
      </c>
      <c r="H67" s="145"/>
      <c r="I67" s="145" t="s">
        <v>163</v>
      </c>
      <c r="J67" s="145"/>
      <c r="K67" s="147" t="s">
        <v>153</v>
      </c>
      <c r="L67" s="148"/>
      <c r="M67" s="148"/>
      <c r="N67" s="148"/>
      <c r="O67" s="148"/>
      <c r="P67" s="148"/>
      <c r="Q67" s="148"/>
      <c r="R67" s="148"/>
      <c r="S67" s="148"/>
      <c r="T67" s="149"/>
      <c r="U67" s="158" t="s">
        <v>154</v>
      </c>
      <c r="V67" s="159"/>
      <c r="W67" s="159"/>
      <c r="X67" s="159"/>
      <c r="Y67" s="160"/>
      <c r="Z67" s="75"/>
      <c r="AA67" s="75"/>
      <c r="AB67" s="75"/>
      <c r="AC67" s="75"/>
      <c r="AD67" s="75"/>
      <c r="AE67" s="75"/>
    </row>
    <row r="68" spans="1:31" ht="18.75" customHeight="1" x14ac:dyDescent="0.3">
      <c r="A68" s="194"/>
      <c r="B68" s="145"/>
      <c r="C68" s="145"/>
      <c r="D68" s="145"/>
      <c r="E68" s="145"/>
      <c r="F68" s="145"/>
      <c r="G68" s="145"/>
      <c r="H68" s="145"/>
      <c r="I68" s="145"/>
      <c r="J68" s="145"/>
      <c r="K68" s="145" t="s">
        <v>155</v>
      </c>
      <c r="L68" s="145"/>
      <c r="M68" s="158" t="s">
        <v>156</v>
      </c>
      <c r="N68" s="160"/>
      <c r="O68" s="145" t="s">
        <v>157</v>
      </c>
      <c r="P68" s="145"/>
      <c r="Q68" s="145"/>
      <c r="R68" s="145"/>
      <c r="S68" s="145"/>
      <c r="T68" s="145"/>
      <c r="U68" s="197"/>
      <c r="V68" s="198"/>
      <c r="W68" s="198"/>
      <c r="X68" s="198"/>
      <c r="Y68" s="199"/>
      <c r="Z68" s="75"/>
      <c r="AA68" s="75"/>
      <c r="AB68" s="75"/>
      <c r="AC68" s="75"/>
      <c r="AD68" s="75"/>
      <c r="AE68" s="75"/>
    </row>
    <row r="69" spans="1:31" x14ac:dyDescent="0.3">
      <c r="A69" s="194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61"/>
      <c r="N69" s="163"/>
      <c r="O69" s="145" t="s">
        <v>158</v>
      </c>
      <c r="P69" s="145"/>
      <c r="Q69" s="145" t="s">
        <v>159</v>
      </c>
      <c r="R69" s="145"/>
      <c r="S69" s="145" t="s">
        <v>160</v>
      </c>
      <c r="T69" s="145"/>
      <c r="U69" s="161"/>
      <c r="V69" s="162"/>
      <c r="W69" s="162"/>
      <c r="X69" s="162"/>
      <c r="Y69" s="163"/>
      <c r="Z69" s="76"/>
      <c r="AA69" s="76"/>
      <c r="AB69" s="76"/>
      <c r="AC69" s="76"/>
      <c r="AD69" s="76"/>
      <c r="AE69" s="76"/>
    </row>
    <row r="70" spans="1:31" x14ac:dyDescent="0.3">
      <c r="A70" s="66">
        <v>1</v>
      </c>
      <c r="B70" s="65">
        <v>2</v>
      </c>
      <c r="C70" s="145">
        <v>3</v>
      </c>
      <c r="D70" s="145"/>
      <c r="E70" s="145">
        <v>4</v>
      </c>
      <c r="F70" s="145"/>
      <c r="G70" s="145">
        <v>5</v>
      </c>
      <c r="H70" s="145"/>
      <c r="I70" s="145">
        <v>6</v>
      </c>
      <c r="J70" s="145"/>
      <c r="K70" s="147">
        <v>7</v>
      </c>
      <c r="L70" s="149"/>
      <c r="M70" s="147">
        <v>8</v>
      </c>
      <c r="N70" s="149"/>
      <c r="O70" s="145">
        <v>9</v>
      </c>
      <c r="P70" s="145"/>
      <c r="Q70" s="194">
        <v>10</v>
      </c>
      <c r="R70" s="194"/>
      <c r="S70" s="145">
        <v>11</v>
      </c>
      <c r="T70" s="145"/>
      <c r="U70" s="147">
        <v>12</v>
      </c>
      <c r="V70" s="148"/>
      <c r="W70" s="148"/>
      <c r="X70" s="148"/>
      <c r="Y70" s="149"/>
      <c r="Z70" s="75"/>
      <c r="AA70" s="75"/>
      <c r="AB70" s="75"/>
      <c r="AC70" s="75"/>
      <c r="AD70" s="75"/>
      <c r="AE70" s="75"/>
    </row>
    <row r="71" spans="1:31" x14ac:dyDescent="0.3">
      <c r="A71" s="78"/>
      <c r="B71" s="77"/>
      <c r="C71" s="208"/>
      <c r="D71" s="208"/>
      <c r="E71" s="155"/>
      <c r="F71" s="155"/>
      <c r="G71" s="155"/>
      <c r="H71" s="155"/>
      <c r="I71" s="155"/>
      <c r="J71" s="155"/>
      <c r="K71" s="156"/>
      <c r="L71" s="157"/>
      <c r="M71" s="156"/>
      <c r="N71" s="157"/>
      <c r="O71" s="155"/>
      <c r="P71" s="155"/>
      <c r="Q71" s="155"/>
      <c r="R71" s="155"/>
      <c r="S71" s="155"/>
      <c r="T71" s="155"/>
      <c r="U71" s="204"/>
      <c r="V71" s="205"/>
      <c r="W71" s="205"/>
      <c r="X71" s="205"/>
      <c r="Y71" s="206"/>
      <c r="Z71" s="75"/>
      <c r="AA71" s="75"/>
      <c r="AB71" s="75"/>
      <c r="AC71" s="75"/>
      <c r="AD71" s="75"/>
      <c r="AE71" s="75"/>
    </row>
    <row r="72" spans="1:31" x14ac:dyDescent="0.3">
      <c r="A72" s="78"/>
      <c r="B72" s="77"/>
      <c r="C72" s="208"/>
      <c r="D72" s="208"/>
      <c r="E72" s="155"/>
      <c r="F72" s="155"/>
      <c r="G72" s="155"/>
      <c r="H72" s="155"/>
      <c r="I72" s="155"/>
      <c r="J72" s="155"/>
      <c r="K72" s="156"/>
      <c r="L72" s="157"/>
      <c r="M72" s="156"/>
      <c r="N72" s="157"/>
      <c r="O72" s="155"/>
      <c r="P72" s="155"/>
      <c r="Q72" s="155"/>
      <c r="R72" s="155"/>
      <c r="S72" s="155"/>
      <c r="T72" s="155"/>
      <c r="U72" s="204"/>
      <c r="V72" s="205"/>
      <c r="W72" s="205"/>
      <c r="X72" s="205"/>
      <c r="Y72" s="206"/>
      <c r="Z72" s="75"/>
      <c r="AA72" s="75"/>
      <c r="AB72" s="75"/>
      <c r="AC72" s="75"/>
      <c r="AD72" s="75"/>
      <c r="AE72" s="75"/>
    </row>
    <row r="73" spans="1:31" x14ac:dyDescent="0.3">
      <c r="A73" s="78"/>
      <c r="B73" s="77"/>
      <c r="C73" s="208"/>
      <c r="D73" s="208"/>
      <c r="E73" s="155"/>
      <c r="F73" s="155"/>
      <c r="G73" s="155"/>
      <c r="H73" s="155"/>
      <c r="I73" s="155"/>
      <c r="J73" s="155"/>
      <c r="K73" s="156"/>
      <c r="L73" s="157"/>
      <c r="M73" s="156"/>
      <c r="N73" s="157"/>
      <c r="O73" s="155"/>
      <c r="P73" s="155"/>
      <c r="Q73" s="155"/>
      <c r="R73" s="155"/>
      <c r="S73" s="155"/>
      <c r="T73" s="155"/>
      <c r="U73" s="204"/>
      <c r="V73" s="205"/>
      <c r="W73" s="205"/>
      <c r="X73" s="205"/>
      <c r="Y73" s="206"/>
      <c r="Z73" s="75"/>
      <c r="AA73" s="75"/>
      <c r="AB73" s="75"/>
      <c r="AC73" s="75"/>
      <c r="AD73" s="75"/>
      <c r="AE73" s="75"/>
    </row>
    <row r="74" spans="1:31" x14ac:dyDescent="0.3">
      <c r="A74" s="181" t="s">
        <v>136</v>
      </c>
      <c r="B74" s="182"/>
      <c r="C74" s="182"/>
      <c r="D74" s="183"/>
      <c r="E74" s="212"/>
      <c r="F74" s="212"/>
      <c r="G74" s="212"/>
      <c r="H74" s="212"/>
      <c r="I74" s="212"/>
      <c r="J74" s="212"/>
      <c r="K74" s="212"/>
      <c r="L74" s="212"/>
      <c r="M74" s="213"/>
      <c r="N74" s="214"/>
      <c r="O74" s="212"/>
      <c r="P74" s="212"/>
      <c r="Q74" s="212"/>
      <c r="R74" s="212"/>
      <c r="S74" s="212"/>
      <c r="T74" s="212"/>
      <c r="U74" s="209"/>
      <c r="V74" s="210"/>
      <c r="W74" s="210"/>
      <c r="X74" s="210"/>
      <c r="Y74" s="211"/>
      <c r="Z74" s="75"/>
      <c r="AA74" s="75"/>
      <c r="AB74" s="75"/>
      <c r="AC74" s="75"/>
      <c r="AD74" s="75"/>
      <c r="AE74" s="75"/>
    </row>
    <row r="75" spans="1:31" x14ac:dyDescent="0.3">
      <c r="A75" s="72"/>
      <c r="B75" s="72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</row>
  </sheetData>
  <mergeCells count="273">
    <mergeCell ref="U74:Y74"/>
    <mergeCell ref="A74:D74"/>
    <mergeCell ref="E74:F74"/>
    <mergeCell ref="G72:H72"/>
    <mergeCell ref="U72:Y72"/>
    <mergeCell ref="M73:N73"/>
    <mergeCell ref="O73:P73"/>
    <mergeCell ref="G74:H74"/>
    <mergeCell ref="I74:J74"/>
    <mergeCell ref="S74:T74"/>
    <mergeCell ref="M74:N74"/>
    <mergeCell ref="O74:P74"/>
    <mergeCell ref="K73:L73"/>
    <mergeCell ref="Q73:R73"/>
    <mergeCell ref="I72:J72"/>
    <mergeCell ref="K74:L74"/>
    <mergeCell ref="Q74:R74"/>
    <mergeCell ref="C73:D73"/>
    <mergeCell ref="E73:F73"/>
    <mergeCell ref="G73:H73"/>
    <mergeCell ref="I73:J73"/>
    <mergeCell ref="U73:Y73"/>
    <mergeCell ref="S73:T73"/>
    <mergeCell ref="S72:T72"/>
    <mergeCell ref="C70:D70"/>
    <mergeCell ref="B58:F58"/>
    <mergeCell ref="B59:F59"/>
    <mergeCell ref="K70:L70"/>
    <mergeCell ref="G67:H69"/>
    <mergeCell ref="I70:J70"/>
    <mergeCell ref="E70:F70"/>
    <mergeCell ref="G70:H70"/>
    <mergeCell ref="K72:L72"/>
    <mergeCell ref="G71:H71"/>
    <mergeCell ref="C71:D71"/>
    <mergeCell ref="K71:L71"/>
    <mergeCell ref="C72:D72"/>
    <mergeCell ref="E71:F71"/>
    <mergeCell ref="E72:F72"/>
    <mergeCell ref="I71:J71"/>
    <mergeCell ref="I67:J69"/>
    <mergeCell ref="U70:Y70"/>
    <mergeCell ref="K67:T67"/>
    <mergeCell ref="K68:L69"/>
    <mergeCell ref="M68:N69"/>
    <mergeCell ref="O68:T68"/>
    <mergeCell ref="O69:P69"/>
    <mergeCell ref="Q70:R70"/>
    <mergeCell ref="S69:T69"/>
    <mergeCell ref="U71:Y71"/>
    <mergeCell ref="M72:N72"/>
    <mergeCell ref="Q72:R72"/>
    <mergeCell ref="O72:P72"/>
    <mergeCell ref="S70:T70"/>
    <mergeCell ref="O71:P71"/>
    <mergeCell ref="O70:P70"/>
    <mergeCell ref="M70:N70"/>
    <mergeCell ref="Q71:R71"/>
    <mergeCell ref="M71:N71"/>
    <mergeCell ref="S71:T71"/>
    <mergeCell ref="B57:F57"/>
    <mergeCell ref="E67:F69"/>
    <mergeCell ref="U67:Y69"/>
    <mergeCell ref="C67:D69"/>
    <mergeCell ref="Q69:R69"/>
    <mergeCell ref="A61:F61"/>
    <mergeCell ref="A62:F62"/>
    <mergeCell ref="A67:A69"/>
    <mergeCell ref="B67:B69"/>
    <mergeCell ref="B60:F60"/>
    <mergeCell ref="J27:K27"/>
    <mergeCell ref="F26:G26"/>
    <mergeCell ref="D25:E25"/>
    <mergeCell ref="A28:C28"/>
    <mergeCell ref="D28:E28"/>
    <mergeCell ref="H28:I28"/>
    <mergeCell ref="A26:C26"/>
    <mergeCell ref="A27:C27"/>
    <mergeCell ref="D27:E27"/>
    <mergeCell ref="H25:I25"/>
    <mergeCell ref="H22:I22"/>
    <mergeCell ref="D33:E33"/>
    <mergeCell ref="A23:C23"/>
    <mergeCell ref="D23:E23"/>
    <mergeCell ref="A24:C24"/>
    <mergeCell ref="D24:E24"/>
    <mergeCell ref="A29:C29"/>
    <mergeCell ref="A25:C25"/>
    <mergeCell ref="H26:I26"/>
    <mergeCell ref="F25:G25"/>
    <mergeCell ref="F29:G29"/>
    <mergeCell ref="F22:G22"/>
    <mergeCell ref="F27:G27"/>
    <mergeCell ref="H27:I27"/>
    <mergeCell ref="F28:G28"/>
    <mergeCell ref="H31:I31"/>
    <mergeCell ref="D36:E36"/>
    <mergeCell ref="D34:E34"/>
    <mergeCell ref="A33:C33"/>
    <mergeCell ref="A30:C30"/>
    <mergeCell ref="A31:C31"/>
    <mergeCell ref="D31:E31"/>
    <mergeCell ref="D26:E26"/>
    <mergeCell ref="A22:C22"/>
    <mergeCell ref="D22:E22"/>
    <mergeCell ref="D30:E30"/>
    <mergeCell ref="D29:E29"/>
    <mergeCell ref="A34:C34"/>
    <mergeCell ref="A32:C32"/>
    <mergeCell ref="D32:E32"/>
    <mergeCell ref="D35:E35"/>
    <mergeCell ref="A35:C35"/>
    <mergeCell ref="A21:C21"/>
    <mergeCell ref="D20:E20"/>
    <mergeCell ref="D21:E21"/>
    <mergeCell ref="F20:G20"/>
    <mergeCell ref="H20:I20"/>
    <mergeCell ref="F21:G21"/>
    <mergeCell ref="H17:I17"/>
    <mergeCell ref="L15:M15"/>
    <mergeCell ref="L17:M17"/>
    <mergeCell ref="F11:G11"/>
    <mergeCell ref="H11:I11"/>
    <mergeCell ref="A3:M3"/>
    <mergeCell ref="A4:M4"/>
    <mergeCell ref="A5:M5"/>
    <mergeCell ref="A6:M6"/>
    <mergeCell ref="A7:M7"/>
    <mergeCell ref="L12:M12"/>
    <mergeCell ref="A12:C12"/>
    <mergeCell ref="F12:G12"/>
    <mergeCell ref="H12:I12"/>
    <mergeCell ref="L11:M11"/>
    <mergeCell ref="D12:E12"/>
    <mergeCell ref="A9:M9"/>
    <mergeCell ref="A11:C11"/>
    <mergeCell ref="D11:E11"/>
    <mergeCell ref="J12:K12"/>
    <mergeCell ref="B56:F56"/>
    <mergeCell ref="Q53:U53"/>
    <mergeCell ref="V53:Z53"/>
    <mergeCell ref="AA53:AE53"/>
    <mergeCell ref="G54:G55"/>
    <mergeCell ref="M54:P54"/>
    <mergeCell ref="AA54:AA55"/>
    <mergeCell ref="Q54:Q55"/>
    <mergeCell ref="W54:Z54"/>
    <mergeCell ref="V54:V55"/>
    <mergeCell ref="R54:U54"/>
    <mergeCell ref="L54:L55"/>
    <mergeCell ref="H54:K54"/>
    <mergeCell ref="A13:C13"/>
    <mergeCell ref="F16:G16"/>
    <mergeCell ref="A15:C15"/>
    <mergeCell ref="A14:C14"/>
    <mergeCell ref="A17:C17"/>
    <mergeCell ref="A16:C16"/>
    <mergeCell ref="F17:G17"/>
    <mergeCell ref="J22:K22"/>
    <mergeCell ref="A19:C19"/>
    <mergeCell ref="A18:C18"/>
    <mergeCell ref="D18:E18"/>
    <mergeCell ref="F19:G19"/>
    <mergeCell ref="D19:E19"/>
    <mergeCell ref="F18:G18"/>
    <mergeCell ref="H18:I18"/>
    <mergeCell ref="D15:E15"/>
    <mergeCell ref="H13:I13"/>
    <mergeCell ref="J15:K15"/>
    <mergeCell ref="F13:G13"/>
    <mergeCell ref="F15:G15"/>
    <mergeCell ref="D13:E13"/>
    <mergeCell ref="D14:E14"/>
    <mergeCell ref="J20:K20"/>
    <mergeCell ref="A20:C20"/>
    <mergeCell ref="L36:M36"/>
    <mergeCell ref="L32:M32"/>
    <mergeCell ref="M40:M41"/>
    <mergeCell ref="F30:G30"/>
    <mergeCell ref="H30:I30"/>
    <mergeCell ref="J36:K36"/>
    <mergeCell ref="H34:I34"/>
    <mergeCell ref="H33:I33"/>
    <mergeCell ref="F34:G34"/>
    <mergeCell ref="F32:G32"/>
    <mergeCell ref="J33:K33"/>
    <mergeCell ref="J35:K35"/>
    <mergeCell ref="H35:I35"/>
    <mergeCell ref="L13:M13"/>
    <mergeCell ref="L14:M14"/>
    <mergeCell ref="D17:E17"/>
    <mergeCell ref="J13:K13"/>
    <mergeCell ref="F14:G14"/>
    <mergeCell ref="H14:I14"/>
    <mergeCell ref="H21:I21"/>
    <mergeCell ref="L16:M16"/>
    <mergeCell ref="D16:E16"/>
    <mergeCell ref="J14:K14"/>
    <mergeCell ref="H15:I15"/>
    <mergeCell ref="H16:I16"/>
    <mergeCell ref="L20:M20"/>
    <mergeCell ref="L25:M25"/>
    <mergeCell ref="J26:K26"/>
    <mergeCell ref="L23:M23"/>
    <mergeCell ref="J24:K24"/>
    <mergeCell ref="L24:M24"/>
    <mergeCell ref="F35:G35"/>
    <mergeCell ref="L40:L41"/>
    <mergeCell ref="H19:I19"/>
    <mergeCell ref="F23:G23"/>
    <mergeCell ref="H23:I23"/>
    <mergeCell ref="H24:I24"/>
    <mergeCell ref="F24:G24"/>
    <mergeCell ref="L22:M22"/>
    <mergeCell ref="J21:K21"/>
    <mergeCell ref="L21:M21"/>
    <mergeCell ref="F33:G33"/>
    <mergeCell ref="L29:M29"/>
    <mergeCell ref="H32:I32"/>
    <mergeCell ref="J32:K32"/>
    <mergeCell ref="L31:M31"/>
    <mergeCell ref="L33:M33"/>
    <mergeCell ref="F31:G31"/>
    <mergeCell ref="H29:I29"/>
    <mergeCell ref="L28:M28"/>
    <mergeCell ref="G44:H44"/>
    <mergeCell ref="C44:F44"/>
    <mergeCell ref="G48:H48"/>
    <mergeCell ref="AB54:AE54"/>
    <mergeCell ref="J11:K11"/>
    <mergeCell ref="J16:K16"/>
    <mergeCell ref="J30:K30"/>
    <mergeCell ref="J28:K28"/>
    <mergeCell ref="J31:K31"/>
    <mergeCell ref="L53:P53"/>
    <mergeCell ref="J19:K19"/>
    <mergeCell ref="L19:M19"/>
    <mergeCell ref="J18:K18"/>
    <mergeCell ref="J17:K17"/>
    <mergeCell ref="L18:M18"/>
    <mergeCell ref="L35:M35"/>
    <mergeCell ref="L27:M27"/>
    <mergeCell ref="L34:M34"/>
    <mergeCell ref="J23:K23"/>
    <mergeCell ref="J34:K34"/>
    <mergeCell ref="J29:K29"/>
    <mergeCell ref="L30:M30"/>
    <mergeCell ref="L26:M26"/>
    <mergeCell ref="J25:K25"/>
    <mergeCell ref="A53:A55"/>
    <mergeCell ref="G40:H41"/>
    <mergeCell ref="A36:C36"/>
    <mergeCell ref="G42:H42"/>
    <mergeCell ref="C42:F42"/>
    <mergeCell ref="H36:I36"/>
    <mergeCell ref="I40:K40"/>
    <mergeCell ref="B53:F55"/>
    <mergeCell ref="G53:K53"/>
    <mergeCell ref="G49:H49"/>
    <mergeCell ref="A40:A41"/>
    <mergeCell ref="G45:H45"/>
    <mergeCell ref="C46:F46"/>
    <mergeCell ref="C47:F47"/>
    <mergeCell ref="C45:F45"/>
    <mergeCell ref="B40:B41"/>
    <mergeCell ref="G46:H46"/>
    <mergeCell ref="C40:F41"/>
    <mergeCell ref="C43:F43"/>
    <mergeCell ref="G43:H43"/>
    <mergeCell ref="F36:G36"/>
    <mergeCell ref="C49:F49"/>
    <mergeCell ref="C48:F48"/>
    <mergeCell ref="G47:H47"/>
  </mergeCells>
  <phoneticPr fontId="16" type="noConversion"/>
  <pageMargins left="1" right="0.27559055118110237" top="0.31496062992125984" bottom="0.15748031496062992" header="0.27559055118110237" footer="0.15748031496062992"/>
  <pageSetup paperSize="9" scale="53" orientation="landscape" verticalDpi="1200" r:id="rId1"/>
  <headerFooter alignWithMargins="0">
    <oddHeader xml:space="preserve">&amp;C&amp;"Times New Roman,обычный"&amp;14 </oddHeader>
  </headerFooter>
  <rowBreaks count="1" manualBreakCount="1">
    <brk id="36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</vt:lpstr>
      <vt:lpstr> Інша інфо_1</vt:lpstr>
      <vt:lpstr>' Інша інфо_1'!Область_печати</vt:lpstr>
      <vt:lpstr>Форма!Область_печати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2021-08-16T08:49:07Z</cp:lastPrinted>
  <dcterms:created xsi:type="dcterms:W3CDTF">2006-09-16T00:00:00Z</dcterms:created>
  <dcterms:modified xsi:type="dcterms:W3CDTF">2024-04-27T17:41:03Z</dcterms:modified>
</cp:coreProperties>
</file>